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011"/>
  <workbookPr/>
  <mc:AlternateContent xmlns:mc="http://schemas.openxmlformats.org/markup-compatibility/2006">
    <mc:Choice Requires="x15">
      <x15ac:absPath xmlns:x15ac="http://schemas.microsoft.com/office/spreadsheetml/2010/11/ac" url="/Users/bayarmaa.g/Desktop/"/>
    </mc:Choice>
  </mc:AlternateContent>
  <bookViews>
    <workbookView xWindow="880" yWindow="460" windowWidth="22380" windowHeight="17160" activeTab="1"/>
  </bookViews>
  <sheets>
    <sheet name="жагсаалт1" sheetId="1" r:id="rId1"/>
    <sheet name="нэр дэлгэрэнгүй" sheetId="2" r:id="rId2"/>
  </sheets>
  <calcPr calcId="191029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8" i="2" l="1"/>
  <c r="E138" i="1"/>
  <c r="E202" i="2"/>
  <c r="E204" i="2"/>
  <c r="B201" i="2"/>
  <c r="B202" i="2"/>
  <c r="B203" i="2"/>
  <c r="E198" i="2"/>
  <c r="B195" i="2"/>
  <c r="B196" i="2"/>
  <c r="B197" i="2"/>
  <c r="E182" i="2"/>
  <c r="E191" i="2"/>
  <c r="B182" i="2"/>
  <c r="B183" i="2"/>
  <c r="B184" i="2"/>
  <c r="B185" i="2"/>
  <c r="B186" i="2"/>
  <c r="B187" i="2"/>
  <c r="B188" i="2"/>
  <c r="B189" i="2"/>
  <c r="B190" i="2"/>
  <c r="E171" i="2"/>
  <c r="E178" i="2"/>
  <c r="B171" i="2"/>
  <c r="B172" i="2"/>
  <c r="B173" i="2"/>
  <c r="B174" i="2"/>
  <c r="B175" i="2"/>
  <c r="B176" i="2"/>
  <c r="B177" i="2"/>
  <c r="E168" i="2"/>
  <c r="B162" i="2"/>
  <c r="B163" i="2"/>
  <c r="B164" i="2"/>
  <c r="B165" i="2"/>
  <c r="B166" i="2"/>
  <c r="B167" i="2"/>
  <c r="E157" i="2"/>
  <c r="E156" i="2"/>
  <c r="B156" i="2"/>
  <c r="B157" i="2"/>
  <c r="E152" i="2"/>
  <c r="E147" i="2"/>
  <c r="B142" i="2"/>
  <c r="B143" i="2"/>
  <c r="B144" i="2"/>
  <c r="B145" i="2"/>
  <c r="B146" i="2"/>
  <c r="B129" i="2"/>
  <c r="B130" i="2"/>
  <c r="B131" i="2"/>
  <c r="B132" i="2"/>
  <c r="B133" i="2"/>
  <c r="B134" i="2"/>
  <c r="B135" i="2"/>
  <c r="B136" i="2"/>
  <c r="B137" i="2"/>
  <c r="E126" i="2"/>
  <c r="B121" i="2"/>
  <c r="B122" i="2"/>
  <c r="B123" i="2"/>
  <c r="B124" i="2"/>
  <c r="B125" i="2"/>
  <c r="E117" i="2"/>
  <c r="B113" i="2"/>
  <c r="B114" i="2"/>
  <c r="B115" i="2"/>
  <c r="B116" i="2"/>
  <c r="E110" i="2"/>
  <c r="B104" i="2"/>
  <c r="B105" i="2"/>
  <c r="B106" i="2"/>
  <c r="B107" i="2"/>
  <c r="B108" i="2"/>
  <c r="B109" i="2"/>
  <c r="E101" i="2"/>
  <c r="B95" i="2"/>
  <c r="B96" i="2"/>
  <c r="B97" i="2"/>
  <c r="B98" i="2"/>
  <c r="B99" i="2"/>
  <c r="B100" i="2"/>
  <c r="B94" i="2"/>
  <c r="E91" i="2"/>
  <c r="B84" i="2"/>
  <c r="B85" i="2"/>
  <c r="B86" i="2"/>
  <c r="B87" i="2"/>
  <c r="B88" i="2"/>
  <c r="B89" i="2"/>
  <c r="B90" i="2"/>
  <c r="E81" i="2"/>
  <c r="B71" i="2"/>
  <c r="B72" i="2"/>
  <c r="B73" i="2"/>
  <c r="B74" i="2"/>
  <c r="B75" i="2"/>
  <c r="B76" i="2"/>
  <c r="B77" i="2"/>
  <c r="B78" i="2"/>
  <c r="B79" i="2"/>
  <c r="B80" i="2"/>
  <c r="E68" i="2"/>
  <c r="B61" i="2"/>
  <c r="B62" i="2"/>
  <c r="B63" i="2"/>
  <c r="B64" i="2"/>
  <c r="B65" i="2"/>
  <c r="B66" i="2"/>
  <c r="B67" i="2"/>
  <c r="E57" i="2"/>
  <c r="B53" i="2"/>
  <c r="B54" i="2"/>
  <c r="B55" i="2"/>
  <c r="B56" i="2"/>
  <c r="E50" i="2"/>
  <c r="B42" i="2"/>
  <c r="B43" i="2"/>
  <c r="B44" i="2"/>
  <c r="B45" i="2"/>
  <c r="B46" i="2"/>
  <c r="B47" i="2"/>
  <c r="B48" i="2"/>
  <c r="B49" i="2"/>
  <c r="E39" i="2"/>
  <c r="B33" i="2"/>
  <c r="B34" i="2"/>
  <c r="B35" i="2"/>
  <c r="B36" i="2"/>
  <c r="B37" i="2"/>
  <c r="B38" i="2"/>
  <c r="E30" i="2"/>
  <c r="B26" i="2"/>
  <c r="B27" i="2"/>
  <c r="B28" i="2"/>
  <c r="B29" i="2"/>
  <c r="E22" i="2"/>
  <c r="E16" i="2"/>
  <c r="E202" i="1"/>
  <c r="E204" i="1"/>
  <c r="B201" i="1"/>
  <c r="B202" i="1"/>
  <c r="B203" i="1"/>
  <c r="E198" i="1"/>
  <c r="B195" i="1"/>
  <c r="B196" i="1"/>
  <c r="B197" i="1"/>
  <c r="E182" i="1"/>
  <c r="E191" i="1"/>
  <c r="B182" i="1"/>
  <c r="B183" i="1"/>
  <c r="B184" i="1"/>
  <c r="B185" i="1"/>
  <c r="B186" i="1"/>
  <c r="B187" i="1"/>
  <c r="B188" i="1"/>
  <c r="B189" i="1"/>
  <c r="B190" i="1"/>
  <c r="E171" i="1"/>
  <c r="E178" i="1"/>
  <c r="B171" i="1"/>
  <c r="B172" i="1"/>
  <c r="B173" i="1"/>
  <c r="B174" i="1"/>
  <c r="B175" i="1"/>
  <c r="B176" i="1"/>
  <c r="B177" i="1"/>
  <c r="E168" i="1"/>
  <c r="B162" i="1"/>
  <c r="B163" i="1"/>
  <c r="B164" i="1"/>
  <c r="B165" i="1"/>
  <c r="B166" i="1"/>
  <c r="B167" i="1"/>
  <c r="E157" i="1"/>
  <c r="E158" i="1"/>
  <c r="E156" i="1"/>
  <c r="B156" i="1"/>
  <c r="B157" i="1"/>
  <c r="E152" i="1"/>
  <c r="E147" i="1"/>
  <c r="B142" i="1"/>
  <c r="B143" i="1"/>
  <c r="B144" i="1"/>
  <c r="B145" i="1"/>
  <c r="B146" i="1"/>
  <c r="B129" i="1"/>
  <c r="B130" i="1"/>
  <c r="B131" i="1"/>
  <c r="B132" i="1"/>
  <c r="B133" i="1"/>
  <c r="B134" i="1"/>
  <c r="B135" i="1"/>
  <c r="B136" i="1"/>
  <c r="B137" i="1"/>
  <c r="E126" i="1"/>
  <c r="B122" i="1"/>
  <c r="B123" i="1"/>
  <c r="B124" i="1"/>
  <c r="B125" i="1"/>
  <c r="B121" i="1"/>
  <c r="E117" i="1"/>
  <c r="B113" i="1"/>
  <c r="B114" i="1"/>
  <c r="B115" i="1"/>
  <c r="B116" i="1"/>
  <c r="E110" i="1"/>
  <c r="B104" i="1"/>
  <c r="B105" i="1"/>
  <c r="B106" i="1"/>
  <c r="B107" i="1"/>
  <c r="B108" i="1"/>
  <c r="B109" i="1"/>
  <c r="E101" i="1"/>
  <c r="B95" i="1"/>
  <c r="B96" i="1"/>
  <c r="B97" i="1"/>
  <c r="B98" i="1"/>
  <c r="B99" i="1"/>
  <c r="B100" i="1"/>
  <c r="B94" i="1"/>
  <c r="E91" i="1"/>
  <c r="B84" i="1"/>
  <c r="B85" i="1"/>
  <c r="B86" i="1"/>
  <c r="B87" i="1"/>
  <c r="B88" i="1"/>
  <c r="B89" i="1"/>
  <c r="B90" i="1"/>
  <c r="E81" i="1"/>
  <c r="B71" i="1"/>
  <c r="B72" i="1"/>
  <c r="B73" i="1"/>
  <c r="B74" i="1"/>
  <c r="B75" i="1"/>
  <c r="B76" i="1"/>
  <c r="B77" i="1"/>
  <c r="B78" i="1"/>
  <c r="B79" i="1"/>
  <c r="B80" i="1"/>
  <c r="E68" i="1"/>
  <c r="B61" i="1"/>
  <c r="B62" i="1"/>
  <c r="B63" i="1"/>
  <c r="B64" i="1"/>
  <c r="B65" i="1"/>
  <c r="B66" i="1"/>
  <c r="B67" i="1"/>
  <c r="E57" i="1"/>
  <c r="B54" i="1"/>
  <c r="B55" i="1"/>
  <c r="B56" i="1"/>
  <c r="B53" i="1"/>
  <c r="E50" i="1"/>
  <c r="B42" i="1"/>
  <c r="B43" i="1"/>
  <c r="B44" i="1"/>
  <c r="B45" i="1"/>
  <c r="B46" i="1"/>
  <c r="B47" i="1"/>
  <c r="B48" i="1"/>
  <c r="B49" i="1"/>
  <c r="E39" i="1"/>
  <c r="B33" i="1"/>
  <c r="B34" i="1"/>
  <c r="B35" i="1"/>
  <c r="B36" i="1"/>
  <c r="B37" i="1"/>
  <c r="B38" i="1"/>
  <c r="E30" i="1"/>
  <c r="B26" i="1"/>
  <c r="B27" i="1"/>
  <c r="B28" i="1"/>
  <c r="B29" i="1"/>
  <c r="E22" i="1"/>
  <c r="E16" i="1"/>
  <c r="E158" i="2"/>
  <c r="E205" i="2"/>
  <c r="E205" i="1"/>
</calcChain>
</file>

<file path=xl/sharedStrings.xml><?xml version="1.0" encoding="utf-8"?>
<sst xmlns="http://schemas.openxmlformats.org/spreadsheetml/2006/main" count="1402" uniqueCount="393">
  <si>
    <t>Улсын Их Хурлын 2023 оны .... дүгээр сарын</t>
  </si>
  <si>
    <t xml:space="preserve"> .....-ний өдрийн ... дугаар тогтоолын хавсралт </t>
  </si>
  <si>
    <t xml:space="preserve"> </t>
  </si>
  <si>
    <t xml:space="preserve"> Төрийн өмчөөс орон нутгийн өмчлөлд шилжүүлэх </t>
  </si>
  <si>
    <t>эд хөрөнгийн жагсаалт</t>
  </si>
  <si>
    <t>Д/д</t>
  </si>
  <si>
    <t>Хөрөнгийн байршил, эзэмшил</t>
  </si>
  <si>
    <t>Шилжүүлэх хөрөнгө</t>
  </si>
  <si>
    <t xml:space="preserve">Хөрөнгийн нийт (балансын) үнэ    </t>
  </si>
  <si>
    <t xml:space="preserve">Хөрөнгө хүлээн авах </t>
  </si>
  <si>
    <t xml:space="preserve">ТӨБЗГ-ын шийдвэр </t>
  </si>
  <si>
    <t>Байршил</t>
  </si>
  <si>
    <t xml:space="preserve">Байгууллагын нэр </t>
  </si>
  <si>
    <t xml:space="preserve">Архангай аймгийн Мэргэжлийн хяналтын газар </t>
  </si>
  <si>
    <t>Тавилга эд хогшил, бусад хөдлөх үндсэн хөрөнгө- 27 ширхэг</t>
  </si>
  <si>
    <t>Эрдэнэбулган сум</t>
  </si>
  <si>
    <t>Аймгийн Засаг даргын Тамгын газар</t>
  </si>
  <si>
    <t>МХЕГ-аас</t>
  </si>
  <si>
    <t>Тавилга эд хогшил, бусад хөдлөх үндсэн хөрөнгө- 18 ширхэг</t>
  </si>
  <si>
    <t>Байгаль орчин, аялал жуулчлалын газар</t>
  </si>
  <si>
    <t>Тавилга эд хогшил, бусад хөдлөх үндсэн хөрөнгө-5 ширхэг</t>
  </si>
  <si>
    <t>Тавилга эд хогшил, бусад хөдлөх үндсэн хөрөнгө-9 ширхэг</t>
  </si>
  <si>
    <t>Эрүүл мэндийн газар</t>
  </si>
  <si>
    <t>Тавилга эд хогшил, бусад хөдлөх үндсэн хөрөнгө-1 ширхэг</t>
  </si>
  <si>
    <t>Цагдаагийн газар</t>
  </si>
  <si>
    <t>Тавилга эд хогшил, бусад хөдлөх үндсэн хөрөнгө-21 ширхэг</t>
  </si>
  <si>
    <t>Хөдөлмөр, халамж үйлчилгээний газар</t>
  </si>
  <si>
    <t>дүн</t>
  </si>
  <si>
    <t xml:space="preserve">Халдварт өвчин судлалын үндэсний төв </t>
  </si>
  <si>
    <t>Суудлын автомашин УАЗ фургон, 0914 УБГ</t>
  </si>
  <si>
    <t>Булган сум</t>
  </si>
  <si>
    <t xml:space="preserve">Сумын Эрүүл мэндийн төв </t>
  </si>
  <si>
    <t>ТӨБЗГ-ын 2022 оны 38 дугаар тэмдэглэл</t>
  </si>
  <si>
    <t>Барилга хөгжлийн төв ТӨҮГ</t>
  </si>
  <si>
    <t>Суудлын автомашин Прадо 150, 7288 УНҮ</t>
  </si>
  <si>
    <t>Буянт сум</t>
  </si>
  <si>
    <t>ТХТХ</t>
  </si>
  <si>
    <t>Зам тээврийн хөгжлийн төв ТӨҮГ</t>
  </si>
  <si>
    <t>Суудлын автомашин Мицибуши Пажеро, 6342 УНН</t>
  </si>
  <si>
    <t xml:space="preserve">Аймгийн Мэргэжлийн хяналтын газар </t>
  </si>
  <si>
    <t>Тавилга эд хогшил, бусад хөдлөх үндсэн хөрөнгө-52 ширхэг</t>
  </si>
  <si>
    <t>Баянхонгор сум</t>
  </si>
  <si>
    <t>Тавилга эд хогшил, бусад хөдлөх үндсэн хөрөнгө-24 ширхэг</t>
  </si>
  <si>
    <t>Тавилга эд хогшил, бусад хөдлөх үндсэн хөрөнгө-4 ширхэг</t>
  </si>
  <si>
    <t>Тавилга эд хогшил, бусад хөдлөх үндсэн хөрөнгө-27 ширхэг</t>
  </si>
  <si>
    <t>Тавилга эд хогшил, бусад хөдлөх үндсэн хөрөнгө-2 ширхэг</t>
  </si>
  <si>
    <t>Санхүүгийн хяналт, дотоод аудитын алба</t>
  </si>
  <si>
    <t>Дүн</t>
  </si>
  <si>
    <t>Эх нярай, эмэгтэйчүүдийн үндэсний төв-2</t>
  </si>
  <si>
    <t xml:space="preserve">Суудлын автомашин УАЗ Фургон УНЧ 70-31 </t>
  </si>
  <si>
    <t>Сайхан сум</t>
  </si>
  <si>
    <t xml:space="preserve">Сумын эрүүл мэндийн төв </t>
  </si>
  <si>
    <t>ЭМЯ</t>
  </si>
  <si>
    <t>Тавилга эд хогшил, бусад хөдлөх үндсэн хөрөнгө-16 ширхэг</t>
  </si>
  <si>
    <t>Тавилга эд хогшил, бусад хөдлөх үндсэн хөрөнгө-19 ширхэг</t>
  </si>
  <si>
    <t>Тавилга эд хогшил, бусад хөдлөх үндсэн хөрөнгө-17 ширхэг</t>
  </si>
  <si>
    <t>Байгаль орчин аялал жуулчлалын газар</t>
  </si>
  <si>
    <t>Тавилга эд хогшил, бусад хөдлөх үндсэн хөрөнгө-32 ширхэг</t>
  </si>
  <si>
    <t>Хөдөлмөр халамж үйлчилгээний газар</t>
  </si>
  <si>
    <t>Суудлын автомашин УАЗ фургон, 2754 УАН</t>
  </si>
  <si>
    <t>Есөнбулаг</t>
  </si>
  <si>
    <t xml:space="preserve">Зоонозын өвчин судлалын төв </t>
  </si>
  <si>
    <t>Замын-Үүдийн Дулааны станц ТӨҮГ</t>
  </si>
  <si>
    <t xml:space="preserve">Халаалтын зуух </t>
  </si>
  <si>
    <t>Эрдэнэ сум</t>
  </si>
  <si>
    <t>Эрдэнэ сумын "Эрчим хүч" ОНӨААТҮГ</t>
  </si>
  <si>
    <t>ТӨБЗГ-ын 2022.12.19, тэмдэглэл №33</t>
  </si>
  <si>
    <t>Есөнбулаг сум</t>
  </si>
  <si>
    <t>Тавилга эд хогшил, бусад хөдлөх үндсэн хөрөнгө-62ширхэг</t>
  </si>
  <si>
    <t>Тавилга эд хогшил, бусад хөдлөх үндсэн хөрөнгө-6 ширхэг</t>
  </si>
  <si>
    <t>Тавилга эд хогшил, бусад хөдлөх үндсэн хөрөнгө-23 ширхэг</t>
  </si>
  <si>
    <t>"Дулааны 2-р станц" ТӨХК</t>
  </si>
  <si>
    <t>Суудлын автомашин Тоёота ланд круйзер прадо,9127 УБА</t>
  </si>
  <si>
    <t>Бугат сум</t>
  </si>
  <si>
    <t>ТӨБЗГ-ын 2022 оны 19 дүгээр тэмдэглэл</t>
  </si>
  <si>
    <t>Эрүүл мэндийн даатгалын ерөнхий газар</t>
  </si>
  <si>
    <t>Суудлын автомашин УАЗ-469,01-03 УАМ</t>
  </si>
  <si>
    <t>Алтай сум</t>
  </si>
  <si>
    <t>Говь-алтай, Алтай сумын Эрүүл мэндийн төв</t>
  </si>
  <si>
    <t>Тавилга эд хогшил, бусад хөдлөх үндсэн хөрөнгө-11 ширхэг</t>
  </si>
  <si>
    <t>Сүмбэр сум</t>
  </si>
  <si>
    <t>Дарханы дулааны цахилгаан станц ТӨХК</t>
  </si>
  <si>
    <t>Гудамжны гэрэлтүүлэг (2 нэрийн 114 ширхэг)</t>
  </si>
  <si>
    <t>Дархан сум</t>
  </si>
  <si>
    <t xml:space="preserve">Дархан-Уул аймгийн хот тохижилт үйлчилгээний газар </t>
  </si>
  <si>
    <t>ТӨБЗГ-ын 2022.11.08 тэмдэглэл №29</t>
  </si>
  <si>
    <t>Тавилга эд хогшил, бусад хөдлөх үндсэн хөрөнгө-14 ширхэг</t>
  </si>
  <si>
    <t>Тавилга эд хогшил, бусад хөдлөх үндсэн хөрөнгө-36 ширхэг</t>
  </si>
  <si>
    <t>Аймгийн Засаг даргын Тамын газар</t>
  </si>
  <si>
    <t>Тавилга эд хогшил, бусад хөдлөх үндсэн хөрөнгө-28 ширхэг</t>
  </si>
  <si>
    <t>Тавилга эд хогшил, бусад хөдлөх үндсэн хөрөнгө-726 ширхэг</t>
  </si>
  <si>
    <t>Эрдэнэт үйлдвэр ТӨҮГ</t>
  </si>
  <si>
    <t>Суудлын автомашин Ланд круйзер 200 УБГ 09-66</t>
  </si>
  <si>
    <t>ТӨБЗГ-ын тэмдэглэл, ашиглалтын гэрээ</t>
  </si>
  <si>
    <t xml:space="preserve">Дорнод аймгийн Прокурорын газар </t>
  </si>
  <si>
    <t>Конторын барилгын 4 дүгээр давхар</t>
  </si>
  <si>
    <t>Хэрлэн сум</t>
  </si>
  <si>
    <t xml:space="preserve">Дорнод аймгийн Цагдаагийн газар </t>
  </si>
  <si>
    <t>ТӨБЗГ-ын 2021.09.24, тэмдэглэл №23</t>
  </si>
  <si>
    <t xml:space="preserve">Тагнуулын ерөнхий газар </t>
  </si>
  <si>
    <t>Хуучин барилга</t>
  </si>
  <si>
    <t xml:space="preserve">Дорнод аймгийн Гэр бүл, хүүхэд залуучуудын газар </t>
  </si>
  <si>
    <t xml:space="preserve">ТӨБЗГ-ын 2022.12.27, тэмдэглэл </t>
  </si>
  <si>
    <t>Тавилга эд хогшил, бусад хөдлөх үндсэн хөрөнгө-30 ширхэг</t>
  </si>
  <si>
    <t>Тавилга эд хогшил, бусад хөдлөх үндсэн хөрөнгө-37 ширхэг</t>
  </si>
  <si>
    <t xml:space="preserve">Шударга өрсөлдөөн хэрэглэгчийн төлөө газар </t>
  </si>
  <si>
    <t>Суудлын автомашин  Ниссан теана, 0482 УБЗ</t>
  </si>
  <si>
    <t>Матад сум</t>
  </si>
  <si>
    <t xml:space="preserve">Шинжлэх ухаан технологийн их сургууль </t>
  </si>
  <si>
    <t>Суудлын автомашин  Тоёота Прадо, 52-54 УНЯ</t>
  </si>
  <si>
    <t>Баяндун сум</t>
  </si>
  <si>
    <t>Суудлын автомашин УАЗ фургон, 0297 УАМ</t>
  </si>
  <si>
    <t>Луус</t>
  </si>
  <si>
    <t>Тавилга эд хогшил, бусад хөдлөх үндсэн хөрөнгө-41 ширхэг</t>
  </si>
  <si>
    <t>Сайнцагаан сум</t>
  </si>
  <si>
    <t>Тавилга эд хогшил, бусад хөдлөх үндсэн хөрөнгө-7 ширхэг</t>
  </si>
  <si>
    <t>Тавилга эд хогшил, бусад хөдлөх үндсэн хөрөнгө-13 ширхэг</t>
  </si>
  <si>
    <t xml:space="preserve">Хими хими технологийн хүрээлэн </t>
  </si>
  <si>
    <t>Суудлын автомашин Хьюндай Азера, 0213 УНӨ</t>
  </si>
  <si>
    <t>Говь-Угтаал сум</t>
  </si>
  <si>
    <t>Онцгой байдлын ерөнхий газар</t>
  </si>
  <si>
    <t>Суудлын автомашин  Соната-7, 6214 УНА</t>
  </si>
  <si>
    <t>Сайншанд сум</t>
  </si>
  <si>
    <t>Чандмань Илч ХХК</t>
  </si>
  <si>
    <t>ТӨБЗГ-ын 2022.12.27, тэмдэглэл №36</t>
  </si>
  <si>
    <t xml:space="preserve">Боловсрол, шинжлэх ухааны газар </t>
  </si>
  <si>
    <t>Тавилга эд хогшил, бусад хөдлөх үндсэн хөрөнгө-18 ширхэг</t>
  </si>
  <si>
    <t xml:space="preserve">Эрүүл мэндийн газар </t>
  </si>
  <si>
    <t xml:space="preserve">Байгаль орчин аялал жуулчлалын газар </t>
  </si>
  <si>
    <t>Тавилга эд хогшил, бусад хөдлөх үндсэн хөрөнгө-15 ширхэг</t>
  </si>
  <si>
    <t xml:space="preserve">Аймгийн Засаг даргын тамгын газар </t>
  </si>
  <si>
    <t xml:space="preserve">Шинжлэх ухаан технологийн сан </t>
  </si>
  <si>
    <t>Суудлын автомашин Хьюндай Аксент, 2276 УНР</t>
  </si>
  <si>
    <t>Мэргэжлийн хяналтын ерөнхий газар</t>
  </si>
  <si>
    <t>Суудлын автомашин Тоёото камри, 0881 УБҮ</t>
  </si>
  <si>
    <t xml:space="preserve">Эм, эмнэлгийн хяналт, зохицуулалтын газар </t>
  </si>
  <si>
    <t>Суудлын автомашин УАЗ фургон, 9148 УБО</t>
  </si>
  <si>
    <t>Сонгино</t>
  </si>
  <si>
    <t xml:space="preserve">Суудлын автомашин УАЗ Фургон УАР 70-31 </t>
  </si>
  <si>
    <t>Тэлмэн сум</t>
  </si>
  <si>
    <t>Улиастай сум</t>
  </si>
  <si>
    <t>Тавилга эд хогшил, бусад хөдлөх үндсэн хөрөнгө-25 ширхэг</t>
  </si>
  <si>
    <t>Баян-Өндөр  сум</t>
  </si>
  <si>
    <t>Тавилга эд хогшил, бусад хөдлөх үндсэн хөрөнгө-35 ширхэг</t>
  </si>
  <si>
    <t>Тавилга эд хогшил, бусад хөдлөх үндсэн хөрөнгө-65 ширхэг</t>
  </si>
  <si>
    <t>Арвайхээр  сум</t>
  </si>
  <si>
    <t>Тавилга эд хогшил, бусад хөдлөх үндсэн хөрөнгө-61 ширхэг</t>
  </si>
  <si>
    <t>Тавилга эд хогшил, бусад хөдлөх үндсэн хөрөнгө-8 ширхэг</t>
  </si>
  <si>
    <t xml:space="preserve">Соёл урлагийн газар </t>
  </si>
  <si>
    <t>Тавилга эд хогшил, бусад хөдлөх үндсэн хөрөнгө-31 ширхэг</t>
  </si>
  <si>
    <t>Даланзадгад  сум</t>
  </si>
  <si>
    <t>Тавилга эд хогшил, бусад хөдлөх үндсэн хөрөнгө-12 ширхэг</t>
  </si>
  <si>
    <t>Тавилга эд хогшил, бусад хөдлөх үндсэн хөрөнгө-10 ширхэг</t>
  </si>
  <si>
    <t>Тавилга эд хогшил, бусад хөдлөх үндсэн хөрөнгө-3 ширхэг</t>
  </si>
  <si>
    <t>Соёл урлагийн газар</t>
  </si>
  <si>
    <t>Тавилга эд хогшил, бусад хөдлөх үндсэн хөрөнгө-316 ширхэг</t>
  </si>
  <si>
    <t>Стандарт хэмжил зүйн газар</t>
  </si>
  <si>
    <t>Эрүүл мэндийн яам</t>
  </si>
  <si>
    <t>Суудлын автомашин Соната-7, 9633 УНЧ</t>
  </si>
  <si>
    <t xml:space="preserve">Төрийн тусгай хамгаалалтын газар </t>
  </si>
  <si>
    <t>Суудлын автомашин тоёота Ландкруйзер-105, 10-92 УНҮ</t>
  </si>
  <si>
    <t>Булган</t>
  </si>
  <si>
    <t>Суудлын автомашин УАЗ фургон, 4958 УБХ</t>
  </si>
  <si>
    <t xml:space="preserve">Уулбаян </t>
  </si>
  <si>
    <t>Баруун-Урт  сум</t>
  </si>
  <si>
    <t xml:space="preserve">Хөдөлмөр, халамж үйлчилгээний газар </t>
  </si>
  <si>
    <t>Засгийн газрын автобааз ТӨҮГ</t>
  </si>
  <si>
    <t>Суудлын автомашин Ниссан теана, 21-40 ОРО</t>
  </si>
  <si>
    <t>Сүхбаатар сум</t>
  </si>
  <si>
    <t>Суудлын автомашин Тоёота Ланд круйзер-105, 1236 УНҮ</t>
  </si>
  <si>
    <t>Суудлын автомашин верна аксент, 58-97 УНГ</t>
  </si>
  <si>
    <t>Батширээт</t>
  </si>
  <si>
    <t xml:space="preserve">Батширээт сумын эрүүл мэндийн төв </t>
  </si>
  <si>
    <t xml:space="preserve">Эх хүүхдийн эрүүл мэндийн Үндэсний  төв </t>
  </si>
  <si>
    <t>Эмнэлгийн ор, шүүгээ 400 ширхэг</t>
  </si>
  <si>
    <t xml:space="preserve">Зуунмод </t>
  </si>
  <si>
    <t>Аймгийн нэгдсэн эмнэлэг</t>
  </si>
  <si>
    <t>Эмнэлгийн ор, шүүгээ 32 ширхэг</t>
  </si>
  <si>
    <t>Баянчандмань</t>
  </si>
  <si>
    <t xml:space="preserve">Баянчандмань сумын Эрүүл мэндийн төв </t>
  </si>
  <si>
    <t xml:space="preserve">Суудлын автомашин УАЗ Фургон УАР 70-71 </t>
  </si>
  <si>
    <t>Зүүнговь сум</t>
  </si>
  <si>
    <t xml:space="preserve">Зүүнговь сумын Эрүүл мэндийн төв </t>
  </si>
  <si>
    <t>Улаангом сум</t>
  </si>
  <si>
    <t>Тавилга эд хогшил, бусад хөдлөх үндсэн хөрөнгө-57 ширхэг</t>
  </si>
  <si>
    <t>Тавилга эд хогшил, бусад хөдлөх үндсэн хөрөнгө-29 ширхэг</t>
  </si>
  <si>
    <t>Аймгийн Засаг даргын тамгын газар</t>
  </si>
  <si>
    <t>Тавилга эд хогшил, бусад хөдлөх үндсэн хөрөнгө-20 ширхэг</t>
  </si>
  <si>
    <t>Нийгмийн даатгалын ерөнхий газар</t>
  </si>
  <si>
    <t>Суудлын автомашин Форд эвэрест, 58-97 УНГ</t>
  </si>
  <si>
    <t>Баруунтуруун сум</t>
  </si>
  <si>
    <t>Эх хүүхдийн эрүүл мэндийн үндэсний төв</t>
  </si>
  <si>
    <t>Эмнэлгийн ор, шүүгээ 80 ширхэг</t>
  </si>
  <si>
    <t>Эрдэнэбүрэн сум</t>
  </si>
  <si>
    <t>Эрдэнэбүрэн сумын Эрүүл мэндийн төв</t>
  </si>
  <si>
    <t>Жаргалант сум</t>
  </si>
  <si>
    <t>Суудлын автомашин Ниссан патрол, 5891 УНУ</t>
  </si>
  <si>
    <t>ЦУОШГазар</t>
  </si>
  <si>
    <t>Суудлын автомашин Ланд круйзер 105, 5070 УБВ</t>
  </si>
  <si>
    <t>Дарви сум</t>
  </si>
  <si>
    <t>Их-Уул сум</t>
  </si>
  <si>
    <t>Их-Уул сумын "Их-Уул дулаан" ХХК</t>
  </si>
  <si>
    <t>Мөрөн</t>
  </si>
  <si>
    <t>Засаг даргын тамгын газар</t>
  </si>
  <si>
    <t>Соёл, урлагийн газар</t>
  </si>
  <si>
    <t>Эрчим хүчний үндэсний төв ТӨХХК</t>
  </si>
  <si>
    <t>Суудлын автомашин Форд эксплорер, 6704 УНА</t>
  </si>
  <si>
    <t>Галт сум</t>
  </si>
  <si>
    <t>Суудлын автомашин Рэнаулт Логан, 0364 УАВ</t>
  </si>
  <si>
    <t>Ренчинлхүмбэ сум</t>
  </si>
  <si>
    <t>Цагдан хорих 461 дүгээр анги</t>
  </si>
  <si>
    <t>Ариутгах татуургын шугам сүлжээ (бохир усны шугам), насос станц</t>
  </si>
  <si>
    <t>Хан-Уул</t>
  </si>
  <si>
    <t>ТӨБЗГ-ын 2020.07.06, тэмдэглэл №12</t>
  </si>
  <si>
    <t xml:space="preserve">Гэр бүл, хүүхэд залуучуудын хөгжлийн газар </t>
  </si>
  <si>
    <t xml:space="preserve"> Олон нийтэд түшиглэсэн "Хүүхэд хамгааллын төв-3"-ын барилга (газар эзэмших эрхийн хамт)</t>
  </si>
  <si>
    <t>Сонгинохайрхан</t>
  </si>
  <si>
    <t>Сонгинохайрхан дүүргийн Гэр бүл, хүүхэд залуучуудын хөгжлийн хэлтэс</t>
  </si>
  <si>
    <t>ТӨБЗГ-ын 2020.03.31, тэмдэглэл №03</t>
  </si>
  <si>
    <t>Хилийн цэргийн 0288 дугаар анги</t>
  </si>
  <si>
    <t>Ус дулаан хангамжийн байгууламж</t>
  </si>
  <si>
    <t>Баянзүрх</t>
  </si>
  <si>
    <t>Ашиглалтын гэрээ, зөвшөөрөл</t>
  </si>
  <si>
    <t xml:space="preserve">НИЙТ ДҮН </t>
  </si>
  <si>
    <t>1.    Архангай  аймгийн өмчид шилжүүлэх хөрөнгө</t>
  </si>
  <si>
    <t>(төгрөгөөр)</t>
  </si>
  <si>
    <t>2.    Баян-Өлгий аймгийн өмчид шилжүүлэх хөрөнгө</t>
  </si>
  <si>
    <t>3.    Баянхонгор аймгийн өмчид шилжүүлэх хөрөнгө</t>
  </si>
  <si>
    <t>4.    Булган аймгийн өмчид шилжүүлэх хөрөнгө</t>
  </si>
  <si>
    <t>5.    Говь-Алтай аймгийн өмчид шилжүүлэх хөрөнгө</t>
  </si>
  <si>
    <t>6.    Говь-Сүмбэр аймгийн өмчид шилжүүлэх хөрөнгө</t>
  </si>
  <si>
    <t>7. Дархан-Уул аймгийн өмчид шилжүүлэх хөрөнгө</t>
  </si>
  <si>
    <t>8.    Дорнод аймгийн өмчид шилжүүлэх хөрөнгө</t>
  </si>
  <si>
    <t>9.    Дундговь аймгийн өмчид шилжүүлэх хөрөнгө</t>
  </si>
  <si>
    <t>10.    Дорноговь аймгийн өмчид шилжүүлэх хөрөнгө</t>
  </si>
  <si>
    <t>11.  Завхан аймгийн өмчид шилжүүлэх хөрөнгө</t>
  </si>
  <si>
    <t>12. Орхон аймгийн өмчид шилжүүлэх хөрөнгө</t>
  </si>
  <si>
    <t>13.    Өвөрхангай аймгийн өмчид шилжүүлэх хөрөнгө</t>
  </si>
  <si>
    <t>14.  Өмнөговь аймгийн өмчид шилжүүлэх хөрөнгө</t>
  </si>
  <si>
    <t>15. Сүхбаатар аймгийн өмчид шилжүүлэх хөрөнгө</t>
  </si>
  <si>
    <t>16. Сэлэнгэ аймгийн өмчид шилжүүлэх хөрөнгө</t>
  </si>
  <si>
    <t>17. Төв аймгийн өмчид шилжүүлэх хөрөнгө</t>
  </si>
  <si>
    <t>18. Увс аймгийн өмчид шилжүүлэх хөрөнгө</t>
  </si>
  <si>
    <t>19. Ховд аймгийн өмчид шилжүүлэх хөрөнгө</t>
  </si>
  <si>
    <t>20. Хөвсгөл аймгийн өмчид шилжүүлэх хөрөнгө</t>
  </si>
  <si>
    <t>21. Хэнтий аймгийн өмчид шилжүүлэх хөрөнгө</t>
  </si>
  <si>
    <t xml:space="preserve">22. Нийслэлийн өмчид шилжүүлэх хөрөнгө </t>
  </si>
  <si>
    <t xml:space="preserve"> Төрийн өмчөөс орон нутгийн өмчид шилжүүлэх </t>
  </si>
  <si>
    <t>Хүнс, хөдөө аж ахуйн газар</t>
  </si>
  <si>
    <t>Сэлэнгэ аймгийн Орон нутгийн өмчийн газар</t>
  </si>
  <si>
    <t>Ховд, Орон нутгийн өмчийн газар</t>
  </si>
  <si>
    <t>Дундговь аймгийн Орон нутгийн өмчийн газар</t>
  </si>
  <si>
    <t>Өмнөговь аймгийн Орон нутгийн өмчийн газар</t>
  </si>
  <si>
    <t>Булган сумын Засаг даргын тамгын газар</t>
  </si>
  <si>
    <t>Сэлэнгэ, Аймгийн Засаг даргын тамгын газар</t>
  </si>
  <si>
    <t>Баруунтуруун сум Засаг даргын тамгын газар</t>
  </si>
  <si>
    <t>Ховд, Дарви Засаг даргын тамгын газар</t>
  </si>
  <si>
    <t>Хөвсгөл, Галт сум Засаг даргын тамгын газар</t>
  </si>
  <si>
    <t>Хөвсгөл, Ренчинлхүмбэ сум Засаг даргын тамгын газар</t>
  </si>
  <si>
    <t>Баян-өлгий, Буянт сум Засаг даргын тамгын газар</t>
  </si>
  <si>
    <t>Баян-өлгий Булган сум Засаг даргын тамгын газар</t>
  </si>
  <si>
    <t>Говь-алтай, Бугат сум Засаг даргын тамгын газар</t>
  </si>
  <si>
    <t>Дархан сумын Засаг даргын тамгын газар</t>
  </si>
  <si>
    <t>Матад сумын Засаг даргын тамгын газар</t>
  </si>
  <si>
    <t>Баяндун сумын Засаг даргын тамгын газар</t>
  </si>
  <si>
    <t>Дундговь, Говь-Угтаал Засаг даргын тамгын газар</t>
  </si>
  <si>
    <t>Дорноговь, Аймгийн Засаг даргын тамгын газар</t>
  </si>
  <si>
    <t>Дорноговь Аймгийн Иргэдийн төлөөлөгчдийн хурал</t>
  </si>
  <si>
    <t>Дорнод аймгийн Орон нутгийн өмчийн газар</t>
  </si>
  <si>
    <t>Архангай аймгийн Засаг даргын Тамгын газар</t>
  </si>
  <si>
    <t>Архангай аймгийн Байгаль орчин, аялал жуулчлалын газар</t>
  </si>
  <si>
    <t>Архангай аймгийн Боловсрол, Шинжлэх ухааны газар</t>
  </si>
  <si>
    <t>Архангай аймгийн Эрүүл мэндийн газар</t>
  </si>
  <si>
    <t>Архангай аймгийн Цагдаагийн газар</t>
  </si>
  <si>
    <t>Архангай аймгийн Хөдөлмөр, халамж үйлчилгээний газар</t>
  </si>
  <si>
    <t>Баян-Өлгий аймгийн Буянт сумын Засаг даргын тамгын газар</t>
  </si>
  <si>
    <t>Баян-Өлгий аймгийн Булган сумын Засаг даргын тамгын газар</t>
  </si>
  <si>
    <t xml:space="preserve">Баян-Өлгий аймгийн Булган сумын Эрүүл мэндийн төв </t>
  </si>
  <si>
    <t>Баянхонгор аймгийн Засаг даргын Тамгын газар</t>
  </si>
  <si>
    <t>Баянхонгор аймгийн  Байгаль орчин, аялал жуулчлалын газар</t>
  </si>
  <si>
    <t>Баянхонгор аймгийн Боловсрол, Шинжлэх ухааны газар</t>
  </si>
  <si>
    <t>Баянхонгор аймгийн Эрүүл мэндийн газар</t>
  </si>
  <si>
    <t>Баянхонгор аймгийн Санхүүгийн хяналт, дотоод аудитын алба</t>
  </si>
  <si>
    <t xml:space="preserve">Булган аймгийн Сайхан сумын Эрүүл мэндийн төв </t>
  </si>
  <si>
    <t>Булган аймгийн Эрүүл мэндийн газар</t>
  </si>
  <si>
    <t>Булган аймгийн Аймгийн Засаг даргын Тамгын газар</t>
  </si>
  <si>
    <t>Булган аймгийн Байгаль орчин аялал жуулчлалын газар</t>
  </si>
  <si>
    <t>Булган аймгийн Хөдөлмөр халамж үйлчилгээний газар</t>
  </si>
  <si>
    <t xml:space="preserve">Говь-Алтай аймгийн Зоонозын өвчин судлалын төв </t>
  </si>
  <si>
    <t>Говь-Алтай аймгийн Эрдэнэ сумын "Эрчим хүч" ОНӨААТҮГ</t>
  </si>
  <si>
    <t>Говь-Алтай аймгийн Засаг даргын Тамгын газар</t>
  </si>
  <si>
    <t>Говь-Алтай аймгийн Байгаль орчин, аялал жуулчлалын газар</t>
  </si>
  <si>
    <t>Говь-Алтай аймгийн Боловсрол, шинжлэх ухааны газар</t>
  </si>
  <si>
    <t>Булган аймгийн Боловсрол, шинжлэх ухааны газар</t>
  </si>
  <si>
    <t>Говь-Алтай аймгийн Эрүүл мэндийн газар</t>
  </si>
  <si>
    <t>Говь-Алтай аймгийн Бугат сум Засаг даргын тамгын газар</t>
  </si>
  <si>
    <t>Говь-Алтай аймгийн Алтай сумын Эрүүл мэндийн төв</t>
  </si>
  <si>
    <t>Говь-Сүмбэр аймгийн Засаг даргын Тамгын газар</t>
  </si>
  <si>
    <t>Говь-Сүмбэр аймгийн Байгаль орчин, аялал жуулчлалын газар</t>
  </si>
  <si>
    <t>Говь-Сүмбэр аймгийн Боловсрол, шинжлэх ухааны газар</t>
  </si>
  <si>
    <t>Говь-Сүмбэр аймгийн Эрүүл мэндийн газар</t>
  </si>
  <si>
    <t xml:space="preserve">Дархан-Уул аймгийн Хот тохижилт үйлчилгээний газар </t>
  </si>
  <si>
    <t>Дархан-Уул аймгийн Хөдөлмөр халамж үйлчилгээний газар</t>
  </si>
  <si>
    <t>Дархан-Уул аймгийн Эрүүл мэндийн газар</t>
  </si>
  <si>
    <t>Дархан-Уул аймгийн Боловсрол, Шинжлэх ухааны газар</t>
  </si>
  <si>
    <t>Дархан-Уул аймгийн Аймгийн Засаг даргын Тамын газар</t>
  </si>
  <si>
    <t>Дархан-Уул аймгийн Байгаль орчин, аялал жуулчлалын газар</t>
  </si>
  <si>
    <t>Дархан-Уул аймгийн Дархан сумын Засаг даргын тамгын газар</t>
  </si>
  <si>
    <t>Дархан-Уул аймгийн Засаг даргын тамгын газар</t>
  </si>
  <si>
    <t>Дорнод аймгийн Засаг даргын Тамгын газар</t>
  </si>
  <si>
    <t>Дорнод аймгийн Байгаль орчин, аялал жуулчлалын газар</t>
  </si>
  <si>
    <t>Дорнод аймгийн Боловсрол, шинжлэх ухааны газар</t>
  </si>
  <si>
    <t>Дорнод аймгийн Эрүүл мэндийн газар</t>
  </si>
  <si>
    <t>Дорнод аймгийн Хөдөлмөр халамж үйлчилгээний газар</t>
  </si>
  <si>
    <t>Дорнод аймгийн Матад сумын Засаг даргын тамгын газар</t>
  </si>
  <si>
    <t>Дорнод аймгийн Баяндун сумын Засаг даргын тамгын газар</t>
  </si>
  <si>
    <t xml:space="preserve">Дундговь аймгийн Луус сумын Эрүүл мэндийн төв </t>
  </si>
  <si>
    <t>Дундговь аймгийн Засаг даргын Тамгын газар</t>
  </si>
  <si>
    <t>Дундговь аймгийн Байгаль орчин, аялал жуулчлалын газар</t>
  </si>
  <si>
    <t>Дундговь аймгийн Боловсрол, шинжлэх ухааны газар</t>
  </si>
  <si>
    <t>Дундговь аймгийн Эрүүл мэндийн газар</t>
  </si>
  <si>
    <t>Дундговь аймгийн Говь-Угтаал сумын Засаг даргын тамгын газар</t>
  </si>
  <si>
    <t xml:space="preserve">Дорноговь аймгийн Боловсрол, шинжлэх ухааны газар </t>
  </si>
  <si>
    <t xml:space="preserve">Дорноговь аймгийн Эрүүл мэндийн газар </t>
  </si>
  <si>
    <t xml:space="preserve">Дорноговь аймгийн Байгаль орчин аялал жуулчлалын газар </t>
  </si>
  <si>
    <t xml:space="preserve">Дорноговь аймгийн Засаг даргын тамгын газар </t>
  </si>
  <si>
    <t>Дорноговь аймгийн Засаг даргын тамгын газар</t>
  </si>
  <si>
    <t>Дорноговь аймгийн Иргэдийн төлөөлөгчдийн хурал</t>
  </si>
  <si>
    <t xml:space="preserve">Завхан аймгийн Сонгино сумын Эрүүл мэндийн төв </t>
  </si>
  <si>
    <t xml:space="preserve">Завхан аймгийн Тэлмэн сумын Эрүүл мэндийн төв </t>
  </si>
  <si>
    <t>Завхан аймгийн Засаг даргын Тамгын газар</t>
  </si>
  <si>
    <t>Завхан аймгийн Байгаль орчин, аялал жуулчлалын газар</t>
  </si>
  <si>
    <t>Завхан аймгийн Эрүүл мэндийн газар</t>
  </si>
  <si>
    <t>Завхан аймгийн Боловсрол, шинжлэх ухааны газар</t>
  </si>
  <si>
    <t>Орхон аймгийн Засаг даргын Тамгын газар</t>
  </si>
  <si>
    <t>Орхон аймгийн Байгаль орчин, аялал жуулчлалын газар</t>
  </si>
  <si>
    <t>Орхон аймгийн Боловсрол, Шинжлэх ухааны газар</t>
  </si>
  <si>
    <t>Орхон аймгийн Хөдөлмөр халамж үйлчилгээний газар</t>
  </si>
  <si>
    <t>Өвөрхангай аймгийн Байгаль орчин, аялал жуулчлалын газар</t>
  </si>
  <si>
    <t>Өвөрхангай аймгийн Эрүүл мэндийн газар</t>
  </si>
  <si>
    <t xml:space="preserve">Өвөрхангай аймгийн Соёл урлагийн газар </t>
  </si>
  <si>
    <t>Өвөрхангай аймгийн Засаг даргын Тамгын газар</t>
  </si>
  <si>
    <t>Өвөрхангай аймгийн Боловсрол, шинжлэх ухааны газар</t>
  </si>
  <si>
    <t>Өмнөговь аймгийн Засаг даргын Тамгын газар</t>
  </si>
  <si>
    <t>Өмнөговь аймгийн Байгаль орчин, аялал жуулчлалын газар</t>
  </si>
  <si>
    <t>Өмнөговь аймгийн Боловсрол, Шинжлэх ухааны газар</t>
  </si>
  <si>
    <t>Өмнөговь аймгийн Хүнс, хөдөө аж ахуйн газар</t>
  </si>
  <si>
    <t>Өмнөговь аймгийн Эрүүл мэндийн газар</t>
  </si>
  <si>
    <t>Өмнөговь аймгийн Соёл урлагийн газар</t>
  </si>
  <si>
    <t>Өмнөговь аймгийн Стандарт хэмжил зүйн газар</t>
  </si>
  <si>
    <t>Өмнөговь аймгийн Булган сумын Засаг даргын тамгын газар</t>
  </si>
  <si>
    <t xml:space="preserve">Сүхбаатар аймгийн Уулбаян сумын Эрүүл мэндийн төв </t>
  </si>
  <si>
    <t>Сүхбаатар аймгийн Засаг даргын Тамгын газар</t>
  </si>
  <si>
    <t>Сүхбаатар аймгийн Байгаль орчин, аялал жуулчлалын газар</t>
  </si>
  <si>
    <t>Сүхбаатар аймгийн Эрүүл мэндийн газар</t>
  </si>
  <si>
    <t xml:space="preserve">Сүхбаатар аймгийн Хөдөлмөр, халамж үйлчилгээний газар </t>
  </si>
  <si>
    <t>Сүхбаатар аймгийн Боловсрол, шинжлэх ухааны газар</t>
  </si>
  <si>
    <t>Сэлэнгэ аймгийн Засаг даргын тамгын газар</t>
  </si>
  <si>
    <t xml:space="preserve">Төв аймгийн Батширээт сумын Эрүүл мэндийн төв </t>
  </si>
  <si>
    <t>Төв аймгийн Нэгдсэн эмнэлэг</t>
  </si>
  <si>
    <t xml:space="preserve">Төв аймгийн Баянчандмань сумын Эрүүл мэндийн төв </t>
  </si>
  <si>
    <t xml:space="preserve">Увс аймгийн Зүүнговь сумын Эрүүл мэндийн төв </t>
  </si>
  <si>
    <t>Увс аймгийн Боловсрол, Шинжлэх ухааны газар</t>
  </si>
  <si>
    <t>Увс аймгийн Байгаль орчин аялал жуулчлалын газар</t>
  </si>
  <si>
    <t>Увс аймгийн Эрүүл мэндийн газар</t>
  </si>
  <si>
    <t>Увс аймгийн Аймгийн Засаг даргын тамгын газар</t>
  </si>
  <si>
    <t xml:space="preserve">Увс аймгийн Хөдөлмөр, халамж үйлчилгээний газар </t>
  </si>
  <si>
    <t>Увс аймгийн Баруунтуруун сумын Засаг даргын тамгын газар</t>
  </si>
  <si>
    <t>Ховд аймгийн Эрдэнэбүрэн сумын Эрүүл мэндийн төв</t>
  </si>
  <si>
    <t>Ховд аймгийн Засаг даргын Тамгын газар</t>
  </si>
  <si>
    <t>Ховд аймгийн Байгаль орчин, аялал жуулчлалын газар</t>
  </si>
  <si>
    <t>Ховд аймгийн Боловсрол, Шинжлэх ухааны газар</t>
  </si>
  <si>
    <t>Ховд аймгийн Эрүүл мэндийн газар</t>
  </si>
  <si>
    <t>Ховд аймгийн Орон нутгийн өмчийн газар</t>
  </si>
  <si>
    <t>Ховд аймгийн Дарви Засаг даргын тамгын газар</t>
  </si>
  <si>
    <t>Хөвсгөл аймгийн Их-Уул сумын "Их-Уул дулаан" ХХК</t>
  </si>
  <si>
    <t>Хөвсгөл аймгийн Засаг даргын тамгын газар</t>
  </si>
  <si>
    <t>Хөвсгөл аймгийн Байгаль орчин аялал жуулчлалын газар</t>
  </si>
  <si>
    <t>Хөвсгөл аймгийн Хөдөлмөр халамж үйлчилгээний газар</t>
  </si>
  <si>
    <t>Хөвсгөл аймгийн Эрүүл мэндийн газар</t>
  </si>
  <si>
    <t>Хөвсгөл аймгийн Соёл, урлагийн газар</t>
  </si>
  <si>
    <t>Хөвсгөл аймгийн Галт сумын Засаг даргын тамгын газар</t>
  </si>
  <si>
    <t>Хэнтий аймгийн Боловсрол, шинжлэх ухааны газар</t>
  </si>
  <si>
    <t>Хэнтий аймгийн Засаг даргын Тамгын газар</t>
  </si>
  <si>
    <t>Хэнтий аймгийн Эрүүл мэндийн газар</t>
  </si>
  <si>
    <t>Хэнтий аймгийн Байгаль орчин, аялал жуулчлалын газар</t>
  </si>
  <si>
    <t>Ус сувгийн удирдах газар ОНӨААТҮГ</t>
  </si>
  <si>
    <t>Орон сууц, нийтийн аж ахуйн удирдах газар ОНӨААТҮГ</t>
  </si>
  <si>
    <t>Боловсрол, шинжлэх ухааны газар</t>
  </si>
  <si>
    <t>Хөвсгөл аймгийн Боловсрол, шинжлэх ухааны газар</t>
  </si>
  <si>
    <t xml:space="preserve">Хөрөнгө хүлээн авах байгууллагын нэр </t>
  </si>
  <si>
    <t>Хөрөнгийн байршил, (эзэмшигч байгууллага)</t>
  </si>
  <si>
    <t>"Эрдэнэт үйлдвэр" ТӨҮГ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</si>
</sst>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2"/>
      <color rgb="FFFF000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i/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0" fillId="0" borderId="0" quotePrefix="1" applyFont="0" applyFill="0" applyBorder="0" applyAlignment="0">
      <protection locked="0"/>
    </xf>
  </cellStyleXfs>
  <cellXfs count="1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 indent="21"/>
    </xf>
    <xf numFmtId="0" fontId="3" fillId="0" borderId="0" xfId="0" applyFont="1" applyAlignment="1">
      <alignment horizontal="left" vertical="center" indent="16"/>
    </xf>
    <xf numFmtId="0" fontId="3" fillId="0" borderId="0" xfId="0" applyFont="1" applyAlignment="1">
      <alignment horizontal="left" vertical="center" indent="12"/>
    </xf>
    <xf numFmtId="0" fontId="3" fillId="0" borderId="0" xfId="0" applyFont="1" applyAlignment="1">
      <alignment horizontal="left" vertical="center" indent="5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indent="5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7" fillId="0" borderId="0" xfId="0" applyFont="1"/>
    <xf numFmtId="0" fontId="7" fillId="2" borderId="0" xfId="0" applyFont="1" applyFill="1"/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64" fontId="7" fillId="0" borderId="2" xfId="1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left" vertical="center" wrapText="1"/>
    </xf>
    <xf numFmtId="0" fontId="7" fillId="4" borderId="2" xfId="0" applyFont="1" applyFill="1" applyBorder="1" applyAlignment="1">
      <alignment vertical="center" wrapText="1"/>
    </xf>
    <xf numFmtId="4" fontId="7" fillId="0" borderId="2" xfId="0" applyNumberFormat="1" applyFont="1" applyBorder="1" applyAlignment="1">
      <alignment horizontal="left" vertical="center"/>
    </xf>
    <xf numFmtId="164" fontId="7" fillId="0" borderId="2" xfId="1" applyFont="1" applyBorder="1" applyAlignment="1" applyProtection="1">
      <alignment vertical="center" wrapText="1"/>
      <protection locked="0"/>
    </xf>
    <xf numFmtId="43" fontId="7" fillId="0" borderId="2" xfId="1" applyNumberFormat="1" applyFont="1" applyBorder="1" applyAlignment="1" applyProtection="1">
      <alignment vertical="center" wrapText="1"/>
      <protection locked="0"/>
    </xf>
    <xf numFmtId="0" fontId="4" fillId="5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vertical="center" wrapText="1"/>
    </xf>
    <xf numFmtId="4" fontId="4" fillId="5" borderId="2" xfId="0" applyNumberFormat="1" applyFont="1" applyFill="1" applyBorder="1" applyAlignment="1">
      <alignment horizontal="right" vertical="center" wrapText="1"/>
    </xf>
    <xf numFmtId="0" fontId="4" fillId="5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4" fontId="7" fillId="0" borderId="2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left" vertical="center" wrapText="1"/>
    </xf>
    <xf numFmtId="4" fontId="7" fillId="0" borderId="2" xfId="0" applyNumberFormat="1" applyFont="1" applyBorder="1" applyAlignment="1">
      <alignment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4" fontId="7" fillId="4" borderId="2" xfId="1" applyNumberFormat="1" applyFont="1" applyFill="1" applyBorder="1" applyAlignment="1">
      <alignment vertical="center" wrapText="1"/>
    </xf>
    <xf numFmtId="0" fontId="2" fillId="4" borderId="0" xfId="0" applyFont="1" applyFill="1"/>
    <xf numFmtId="0" fontId="8" fillId="4" borderId="2" xfId="0" applyFont="1" applyFill="1" applyBorder="1" applyAlignment="1">
      <alignment horizontal="left" vertical="center" wrapText="1"/>
    </xf>
    <xf numFmtId="164" fontId="7" fillId="4" borderId="2" xfId="1" applyFont="1" applyFill="1" applyBorder="1" applyAlignment="1" applyProtection="1">
      <alignment vertical="center" wrapText="1"/>
      <protection locked="0"/>
    </xf>
    <xf numFmtId="4" fontId="7" fillId="4" borderId="2" xfId="0" applyNumberFormat="1" applyFont="1" applyFill="1" applyBorder="1" applyAlignment="1">
      <alignment horizontal="left" vertical="center"/>
    </xf>
    <xf numFmtId="4" fontId="7" fillId="4" borderId="2" xfId="0" applyNumberFormat="1" applyFont="1" applyFill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4" fontId="7" fillId="4" borderId="2" xfId="1" applyNumberFormat="1" applyFont="1" applyFill="1" applyBorder="1" applyAlignment="1">
      <alignment vertical="center"/>
    </xf>
    <xf numFmtId="4" fontId="8" fillId="4" borderId="2" xfId="0" applyNumberFormat="1" applyFont="1" applyFill="1" applyBorder="1" applyAlignment="1">
      <alignment horizontal="left" vertical="center"/>
    </xf>
    <xf numFmtId="4" fontId="7" fillId="0" borderId="2" xfId="0" applyNumberFormat="1" applyFont="1" applyBorder="1" applyAlignment="1">
      <alignment vertical="center"/>
    </xf>
    <xf numFmtId="4" fontId="8" fillId="0" borderId="2" xfId="0" applyNumberFormat="1" applyFont="1" applyBorder="1" applyAlignment="1">
      <alignment horizontal="right" vertical="center" wrapText="1"/>
    </xf>
    <xf numFmtId="4" fontId="8" fillId="0" borderId="2" xfId="0" applyNumberFormat="1" applyFont="1" applyBorder="1" applyAlignment="1">
      <alignment vertical="center" wrapText="1"/>
    </xf>
    <xf numFmtId="164" fontId="7" fillId="4" borderId="2" xfId="1" applyFont="1" applyFill="1" applyBorder="1" applyAlignment="1" applyProtection="1">
      <alignment horizontal="center" vertical="center" wrapText="1"/>
      <protection locked="0"/>
    </xf>
    <xf numFmtId="4" fontId="2" fillId="4" borderId="2" xfId="1" applyNumberFormat="1" applyFont="1" applyFill="1" applyBorder="1" applyAlignment="1">
      <alignment vertical="center"/>
    </xf>
    <xf numFmtId="0" fontId="2" fillId="4" borderId="2" xfId="0" applyFont="1" applyFill="1" applyBorder="1" applyAlignment="1">
      <alignment horizontal="left" vertical="center" wrapText="1"/>
    </xf>
    <xf numFmtId="164" fontId="2" fillId="4" borderId="2" xfId="1" applyFont="1" applyFill="1" applyBorder="1" applyAlignment="1" applyProtection="1">
      <alignment vertical="center" wrapText="1"/>
      <protection locked="0"/>
    </xf>
    <xf numFmtId="4" fontId="2" fillId="4" borderId="2" xfId="0" applyNumberFormat="1" applyFont="1" applyFill="1" applyBorder="1" applyAlignment="1">
      <alignment horizontal="left" vertical="center"/>
    </xf>
    <xf numFmtId="4" fontId="2" fillId="4" borderId="5" xfId="0" applyNumberFormat="1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4" fontId="2" fillId="6" borderId="2" xfId="0" applyNumberFormat="1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center" vertical="center" wrapText="1"/>
    </xf>
    <xf numFmtId="43" fontId="7" fillId="4" borderId="2" xfId="2" applyFont="1" applyFill="1" applyBorder="1" applyAlignment="1">
      <alignment horizontal="center" vertical="center"/>
    </xf>
    <xf numFmtId="4" fontId="7" fillId="4" borderId="2" xfId="0" applyNumberFormat="1" applyFont="1" applyFill="1" applyBorder="1" applyAlignment="1">
      <alignment vertical="center" wrapText="1"/>
    </xf>
    <xf numFmtId="4" fontId="7" fillId="6" borderId="2" xfId="0" applyNumberFormat="1" applyFont="1" applyFill="1" applyBorder="1" applyAlignment="1">
      <alignment horizontal="left" vertical="center"/>
    </xf>
    <xf numFmtId="43" fontId="7" fillId="0" borderId="2" xfId="2" applyFont="1" applyBorder="1" applyAlignment="1" applyProtection="1">
      <alignment horizontal="center" vertical="center" wrapText="1"/>
      <protection locked="0"/>
    </xf>
    <xf numFmtId="43" fontId="7" fillId="0" borderId="2" xfId="2" applyFont="1" applyBorder="1" applyAlignment="1" applyProtection="1">
      <alignment vertical="center" wrapText="1"/>
      <protection locked="0"/>
    </xf>
    <xf numFmtId="164" fontId="7" fillId="4" borderId="2" xfId="1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49" fontId="7" fillId="4" borderId="2" xfId="0" applyNumberFormat="1" applyFont="1" applyFill="1" applyBorder="1" applyAlignment="1">
      <alignment vertical="center" wrapText="1"/>
    </xf>
    <xf numFmtId="0" fontId="7" fillId="4" borderId="0" xfId="0" applyFont="1" applyFill="1"/>
    <xf numFmtId="0" fontId="8" fillId="6" borderId="2" xfId="0" applyFont="1" applyFill="1" applyBorder="1" applyAlignment="1">
      <alignment horizontal="left" vertical="center" wrapText="1"/>
    </xf>
    <xf numFmtId="164" fontId="7" fillId="4" borderId="2" xfId="1" applyFont="1" applyFill="1" applyBorder="1" applyAlignment="1">
      <alignment vertical="center"/>
    </xf>
    <xf numFmtId="0" fontId="5" fillId="4" borderId="0" xfId="0" applyFont="1" applyFill="1"/>
    <xf numFmtId="43" fontId="7" fillId="0" borderId="2" xfId="0" applyNumberFormat="1" applyFont="1" applyBorder="1"/>
    <xf numFmtId="0" fontId="9" fillId="0" borderId="0" xfId="0" applyFont="1"/>
    <xf numFmtId="164" fontId="2" fillId="4" borderId="2" xfId="1" applyFont="1" applyFill="1" applyBorder="1" applyAlignment="1">
      <alignment vertical="center"/>
    </xf>
    <xf numFmtId="4" fontId="8" fillId="4" borderId="2" xfId="0" applyNumberFormat="1" applyFont="1" applyFill="1" applyBorder="1" applyAlignment="1">
      <alignment vertical="center" wrapText="1"/>
    </xf>
    <xf numFmtId="164" fontId="7" fillId="4" borderId="2" xfId="1" applyFont="1" applyFill="1" applyBorder="1" applyAlignment="1">
      <alignment vertical="center" wrapText="1"/>
    </xf>
    <xf numFmtId="43" fontId="7" fillId="0" borderId="2" xfId="1" applyNumberFormat="1" applyFont="1" applyBorder="1" applyAlignment="1" applyProtection="1">
      <alignment horizontal="center" vertical="center" wrapText="1"/>
      <protection locked="0"/>
    </xf>
    <xf numFmtId="164" fontId="2" fillId="4" borderId="2" xfId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3" fillId="0" borderId="0" xfId="0" applyNumberFormat="1" applyFont="1" applyAlignment="1">
      <alignment vertical="center" wrapText="1"/>
    </xf>
    <xf numFmtId="4" fontId="3" fillId="0" borderId="0" xfId="0" applyNumberFormat="1" applyFont="1" applyAlignment="1">
      <alignment horizontal="left" vertical="center"/>
    </xf>
    <xf numFmtId="0" fontId="2" fillId="4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horizontal="left" vertical="center"/>
    </xf>
    <xf numFmtId="0" fontId="2" fillId="0" borderId="2" xfId="0" applyFont="1" applyBorder="1"/>
    <xf numFmtId="164" fontId="11" fillId="0" borderId="2" xfId="3" applyFont="1" applyBorder="1" applyAlignment="1">
      <alignment vertical="center" wrapText="1"/>
      <protection locked="0"/>
    </xf>
    <xf numFmtId="0" fontId="7" fillId="0" borderId="3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164" fontId="2" fillId="4" borderId="0" xfId="1" applyFont="1" applyFill="1" applyBorder="1" applyAlignment="1">
      <alignment horizontal="right" vertical="center" wrapText="1"/>
    </xf>
    <xf numFmtId="4" fontId="8" fillId="4" borderId="2" xfId="0" applyNumberFormat="1" applyFont="1" applyFill="1" applyBorder="1" applyAlignment="1">
      <alignment horizontal="right" vertical="center" wrapText="1"/>
    </xf>
    <xf numFmtId="0" fontId="12" fillId="0" borderId="2" xfId="0" applyFont="1" applyBorder="1" applyAlignment="1">
      <alignment horizontal="left" vertical="center" wrapText="1"/>
    </xf>
    <xf numFmtId="43" fontId="7" fillId="4" borderId="2" xfId="1" applyNumberFormat="1" applyFont="1" applyFill="1" applyBorder="1" applyAlignment="1" applyProtection="1">
      <alignment vertical="center" wrapText="1"/>
      <protection locked="0"/>
    </xf>
    <xf numFmtId="4" fontId="4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vertical="center" wrapText="1"/>
    </xf>
    <xf numFmtId="4" fontId="4" fillId="0" borderId="0" xfId="0" applyNumberFormat="1" applyFont="1" applyAlignment="1">
      <alignment horizontal="left" vertical="center"/>
    </xf>
    <xf numFmtId="4" fontId="7" fillId="4" borderId="2" xfId="1" applyNumberFormat="1" applyFont="1" applyFill="1" applyBorder="1" applyAlignment="1" applyProtection="1">
      <alignment vertical="center" wrapText="1"/>
    </xf>
    <xf numFmtId="43" fontId="8" fillId="4" borderId="2" xfId="0" applyNumberFormat="1" applyFont="1" applyFill="1" applyBorder="1" applyAlignment="1">
      <alignment vertical="center"/>
    </xf>
    <xf numFmtId="43" fontId="7" fillId="4" borderId="2" xfId="0" applyNumberFormat="1" applyFont="1" applyFill="1" applyBorder="1" applyAlignment="1">
      <alignment vertical="center"/>
    </xf>
    <xf numFmtId="4" fontId="7" fillId="4" borderId="2" xfId="1" applyNumberFormat="1" applyFont="1" applyFill="1" applyBorder="1" applyAlignment="1">
      <alignment horizontal="left" vertical="center"/>
    </xf>
    <xf numFmtId="0" fontId="3" fillId="6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vertical="center" wrapText="1"/>
    </xf>
    <xf numFmtId="4" fontId="3" fillId="6" borderId="0" xfId="0" applyNumberFormat="1" applyFont="1" applyFill="1" applyAlignment="1">
      <alignment horizontal="right" vertical="center" wrapText="1"/>
    </xf>
    <xf numFmtId="0" fontId="3" fillId="6" borderId="0" xfId="0" applyFont="1" applyFill="1" applyAlignment="1">
      <alignment horizontal="left" vertical="center" wrapText="1"/>
    </xf>
    <xf numFmtId="4" fontId="3" fillId="6" borderId="0" xfId="0" applyNumberFormat="1" applyFont="1" applyFill="1" applyAlignment="1">
      <alignment vertical="center" wrapText="1"/>
    </xf>
    <xf numFmtId="4" fontId="3" fillId="6" borderId="0" xfId="0" applyNumberFormat="1" applyFont="1" applyFill="1" applyAlignment="1">
      <alignment horizontal="left" vertical="center"/>
    </xf>
    <xf numFmtId="0" fontId="2" fillId="6" borderId="2" xfId="0" applyFont="1" applyFill="1" applyBorder="1" applyAlignment="1">
      <alignment vertical="center" wrapText="1"/>
    </xf>
    <xf numFmtId="4" fontId="2" fillId="6" borderId="2" xfId="0" applyNumberFormat="1" applyFont="1" applyFill="1" applyBorder="1" applyAlignment="1">
      <alignment horizontal="right" vertical="center" wrapText="1"/>
    </xf>
    <xf numFmtId="4" fontId="2" fillId="6" borderId="2" xfId="0" applyNumberFormat="1" applyFont="1" applyFill="1" applyBorder="1" applyAlignment="1">
      <alignment vertical="center" wrapText="1"/>
    </xf>
    <xf numFmtId="0" fontId="2" fillId="6" borderId="2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vertical="center" wrapText="1"/>
    </xf>
    <xf numFmtId="4" fontId="7" fillId="6" borderId="2" xfId="0" applyNumberFormat="1" applyFont="1" applyFill="1" applyBorder="1" applyAlignment="1">
      <alignment horizontal="right" vertical="center" wrapText="1"/>
    </xf>
    <xf numFmtId="0" fontId="7" fillId="6" borderId="2" xfId="0" applyFont="1" applyFill="1" applyBorder="1" applyAlignment="1">
      <alignment horizontal="left" vertical="center" wrapText="1"/>
    </xf>
    <xf numFmtId="4" fontId="7" fillId="6" borderId="2" xfId="0" applyNumberFormat="1" applyFont="1" applyFill="1" applyBorder="1" applyAlignment="1">
      <alignment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left" vertical="center" wrapText="1"/>
    </xf>
    <xf numFmtId="0" fontId="3" fillId="7" borderId="2" xfId="0" applyFont="1" applyFill="1" applyBorder="1" applyAlignment="1">
      <alignment vertical="center" wrapText="1"/>
    </xf>
    <xf numFmtId="4" fontId="3" fillId="7" borderId="2" xfId="0" applyNumberFormat="1" applyFont="1" applyFill="1" applyBorder="1" applyAlignment="1">
      <alignment vertical="center" wrapText="1"/>
    </xf>
    <xf numFmtId="4" fontId="3" fillId="7" borderId="2" xfId="0" applyNumberFormat="1" applyFont="1" applyFill="1" applyBorder="1" applyAlignment="1">
      <alignment horizontal="left" vertical="center"/>
    </xf>
    <xf numFmtId="164" fontId="2" fillId="0" borderId="0" xfId="1" applyFont="1"/>
    <xf numFmtId="43" fontId="2" fillId="0" borderId="0" xfId="0" applyNumberFormat="1" applyFont="1"/>
    <xf numFmtId="0" fontId="13" fillId="0" borderId="0" xfId="0" applyFont="1" applyAlignment="1">
      <alignment horizontal="right" vertical="center" wrapText="1"/>
    </xf>
    <xf numFmtId="4" fontId="3" fillId="7" borderId="2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wrapText="1"/>
    </xf>
    <xf numFmtId="0" fontId="8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4" xfId="0" applyFont="1" applyBorder="1" applyAlignment="1">
      <alignment vertical="center" wrapText="1"/>
    </xf>
    <xf numFmtId="4" fontId="2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</cellXfs>
  <cellStyles count="4">
    <cellStyle name="Comma" xfId="1" builtinId="3"/>
    <cellStyle name="Comma 3" xfId="2"/>
    <cellStyle name="Comma 4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12"/>
  <sheetViews>
    <sheetView topLeftCell="A195" workbookViewId="0">
      <selection activeCell="G213" sqref="G213"/>
    </sheetView>
  </sheetViews>
  <sheetFormatPr baseColWidth="10" defaultColWidth="9.1640625" defaultRowHeight="16" x14ac:dyDescent="0.2"/>
  <cols>
    <col min="1" max="1" width="1" style="1" customWidth="1"/>
    <col min="2" max="2" width="4.83203125" style="140" customWidth="1"/>
    <col min="3" max="3" width="25.33203125" style="1" customWidth="1"/>
    <col min="4" max="4" width="45" style="1" customWidth="1"/>
    <col min="5" max="5" width="21.1640625" style="1" customWidth="1"/>
    <col min="6" max="6" width="2" style="1" hidden="1" customWidth="1"/>
    <col min="7" max="7" width="17.1640625" style="2" customWidth="1"/>
    <col min="8" max="8" width="25.6640625" style="138" customWidth="1"/>
    <col min="9" max="9" width="13.6640625" style="2" hidden="1" customWidth="1"/>
    <col min="10" max="16384" width="9.1640625" style="1"/>
  </cols>
  <sheetData>
    <row r="1" spans="2:9" x14ac:dyDescent="0.2">
      <c r="E1" s="2" t="s">
        <v>0</v>
      </c>
    </row>
    <row r="2" spans="2:9" x14ac:dyDescent="0.2">
      <c r="E2" s="2" t="s">
        <v>1</v>
      </c>
    </row>
    <row r="3" spans="2:9" x14ac:dyDescent="0.2">
      <c r="E3" s="3" t="s">
        <v>2</v>
      </c>
    </row>
    <row r="4" spans="2:9" x14ac:dyDescent="0.2">
      <c r="B4" s="141" t="s">
        <v>3</v>
      </c>
      <c r="C4" s="5" t="s">
        <v>247</v>
      </c>
      <c r="D4" s="6"/>
      <c r="H4" s="10"/>
      <c r="I4" s="8"/>
    </row>
    <row r="5" spans="2:9" x14ac:dyDescent="0.2">
      <c r="C5" s="9"/>
      <c r="D5" s="6" t="s">
        <v>4</v>
      </c>
      <c r="E5" s="10"/>
      <c r="F5" s="11"/>
      <c r="H5" s="10"/>
      <c r="I5" s="8"/>
    </row>
    <row r="6" spans="2:9" x14ac:dyDescent="0.2">
      <c r="D6" s="12"/>
      <c r="E6" s="10"/>
      <c r="F6" s="11"/>
      <c r="H6" s="136" t="s">
        <v>225</v>
      </c>
      <c r="I6" s="8"/>
    </row>
    <row r="7" spans="2:9" x14ac:dyDescent="0.2">
      <c r="C7" s="13" t="s">
        <v>224</v>
      </c>
      <c r="D7" s="14"/>
      <c r="E7" s="15"/>
      <c r="G7" s="1"/>
      <c r="H7" s="102"/>
      <c r="I7" s="13"/>
    </row>
    <row r="8" spans="2:9" s="18" customFormat="1" x14ac:dyDescent="0.2">
      <c r="B8" s="149" t="s">
        <v>5</v>
      </c>
      <c r="C8" s="149" t="s">
        <v>6</v>
      </c>
      <c r="D8" s="149" t="s">
        <v>7</v>
      </c>
      <c r="E8" s="151" t="s">
        <v>8</v>
      </c>
      <c r="F8" s="17"/>
      <c r="G8" s="153" t="s">
        <v>9</v>
      </c>
      <c r="H8" s="153"/>
      <c r="I8" s="147" t="s">
        <v>10</v>
      </c>
    </row>
    <row r="9" spans="2:9" s="18" customFormat="1" x14ac:dyDescent="0.2">
      <c r="B9" s="150"/>
      <c r="C9" s="150"/>
      <c r="D9" s="150"/>
      <c r="E9" s="152"/>
      <c r="F9" s="19"/>
      <c r="G9" s="20" t="s">
        <v>11</v>
      </c>
      <c r="H9" s="21" t="s">
        <v>12</v>
      </c>
      <c r="I9" s="148"/>
    </row>
    <row r="10" spans="2:9" ht="48" x14ac:dyDescent="0.2">
      <c r="B10" s="48">
        <v>1</v>
      </c>
      <c r="C10" s="139" t="s">
        <v>13</v>
      </c>
      <c r="D10" s="22" t="s">
        <v>14</v>
      </c>
      <c r="E10" s="23">
        <v>19395638.649999999</v>
      </c>
      <c r="G10" s="24" t="s">
        <v>15</v>
      </c>
      <c r="H10" s="25" t="s">
        <v>16</v>
      </c>
      <c r="I10" s="26" t="s">
        <v>17</v>
      </c>
    </row>
    <row r="11" spans="2:9" ht="48" x14ac:dyDescent="0.2">
      <c r="B11" s="48">
        <v>2</v>
      </c>
      <c r="C11" s="139" t="s">
        <v>13</v>
      </c>
      <c r="D11" s="22" t="s">
        <v>18</v>
      </c>
      <c r="E11" s="27">
        <v>44467582.810000002</v>
      </c>
      <c r="G11" s="24" t="s">
        <v>15</v>
      </c>
      <c r="H11" s="25" t="s">
        <v>19</v>
      </c>
      <c r="I11" s="26" t="s">
        <v>17</v>
      </c>
    </row>
    <row r="12" spans="2:9" ht="48" x14ac:dyDescent="0.2">
      <c r="B12" s="48">
        <v>3</v>
      </c>
      <c r="C12" s="139" t="s">
        <v>13</v>
      </c>
      <c r="D12" s="22" t="s">
        <v>20</v>
      </c>
      <c r="E12" s="27">
        <v>2318200</v>
      </c>
      <c r="G12" s="24" t="s">
        <v>15</v>
      </c>
      <c r="H12" s="25" t="s">
        <v>388</v>
      </c>
      <c r="I12" s="26" t="s">
        <v>17</v>
      </c>
    </row>
    <row r="13" spans="2:9" ht="48" x14ac:dyDescent="0.2">
      <c r="B13" s="48">
        <v>4</v>
      </c>
      <c r="C13" s="139" t="s">
        <v>13</v>
      </c>
      <c r="D13" s="22" t="s">
        <v>21</v>
      </c>
      <c r="E13" s="27">
        <v>3758355</v>
      </c>
      <c r="G13" s="24" t="s">
        <v>15</v>
      </c>
      <c r="H13" s="25" t="s">
        <v>22</v>
      </c>
      <c r="I13" s="26" t="s">
        <v>17</v>
      </c>
    </row>
    <row r="14" spans="2:9" ht="48" x14ac:dyDescent="0.2">
      <c r="B14" s="48">
        <v>5</v>
      </c>
      <c r="C14" s="139" t="s">
        <v>13</v>
      </c>
      <c r="D14" s="22" t="s">
        <v>23</v>
      </c>
      <c r="E14" s="27">
        <v>16999950</v>
      </c>
      <c r="G14" s="24" t="s">
        <v>15</v>
      </c>
      <c r="H14" s="25" t="s">
        <v>24</v>
      </c>
      <c r="I14" s="26" t="s">
        <v>17</v>
      </c>
    </row>
    <row r="15" spans="2:9" ht="48" x14ac:dyDescent="0.2">
      <c r="B15" s="48">
        <v>6</v>
      </c>
      <c r="C15" s="139" t="s">
        <v>13</v>
      </c>
      <c r="D15" s="22" t="s">
        <v>25</v>
      </c>
      <c r="E15" s="28">
        <v>10276016</v>
      </c>
      <c r="G15" s="24" t="s">
        <v>15</v>
      </c>
      <c r="H15" s="25" t="s">
        <v>26</v>
      </c>
      <c r="I15" s="26" t="s">
        <v>17</v>
      </c>
    </row>
    <row r="16" spans="2:9" x14ac:dyDescent="0.2">
      <c r="B16" s="29"/>
      <c r="C16" s="30" t="s">
        <v>27</v>
      </c>
      <c r="D16" s="31"/>
      <c r="E16" s="32">
        <f>SUM(E10:E15)</f>
        <v>97215742.460000008</v>
      </c>
      <c r="G16" s="30"/>
      <c r="H16" s="31"/>
      <c r="I16" s="33"/>
    </row>
    <row r="17" spans="2:9" x14ac:dyDescent="0.2">
      <c r="B17" s="145"/>
      <c r="C17" s="16"/>
      <c r="D17" s="16"/>
      <c r="E17" s="7"/>
      <c r="G17" s="13"/>
      <c r="H17" s="10"/>
      <c r="I17" s="8"/>
    </row>
    <row r="18" spans="2:9" x14ac:dyDescent="0.2">
      <c r="B18" s="145"/>
      <c r="C18" s="13" t="s">
        <v>226</v>
      </c>
      <c r="D18" s="16"/>
      <c r="E18" s="7"/>
      <c r="G18" s="1"/>
      <c r="H18" s="10"/>
      <c r="I18" s="8"/>
    </row>
    <row r="19" spans="2:9" ht="32" x14ac:dyDescent="0.2">
      <c r="B19" s="34">
        <v>1</v>
      </c>
      <c r="C19" s="35" t="s">
        <v>28</v>
      </c>
      <c r="D19" s="25" t="s">
        <v>29</v>
      </c>
      <c r="E19" s="36">
        <v>37900000</v>
      </c>
      <c r="G19" s="37" t="s">
        <v>30</v>
      </c>
      <c r="H19" s="38" t="s">
        <v>31</v>
      </c>
      <c r="I19" s="26" t="s">
        <v>32</v>
      </c>
    </row>
    <row r="20" spans="2:9" s="43" customFormat="1" ht="48" x14ac:dyDescent="0.2">
      <c r="B20" s="39">
        <v>2</v>
      </c>
      <c r="C20" s="40" t="s">
        <v>33</v>
      </c>
      <c r="D20" s="41" t="s">
        <v>34</v>
      </c>
      <c r="E20" s="42">
        <v>62665141.789999999</v>
      </c>
      <c r="G20" s="44" t="s">
        <v>35</v>
      </c>
      <c r="H20" s="45" t="s">
        <v>259</v>
      </c>
      <c r="I20" s="46" t="s">
        <v>36</v>
      </c>
    </row>
    <row r="21" spans="2:9" s="43" customFormat="1" ht="48" x14ac:dyDescent="0.2">
      <c r="B21" s="39">
        <v>3</v>
      </c>
      <c r="C21" s="25" t="s">
        <v>37</v>
      </c>
      <c r="D21" s="41" t="s">
        <v>38</v>
      </c>
      <c r="E21" s="47">
        <v>48495951.399999999</v>
      </c>
      <c r="G21" s="44" t="s">
        <v>30</v>
      </c>
      <c r="H21" s="45" t="s">
        <v>260</v>
      </c>
      <c r="I21" s="46" t="s">
        <v>36</v>
      </c>
    </row>
    <row r="22" spans="2:9" x14ac:dyDescent="0.2">
      <c r="B22" s="29"/>
      <c r="C22" s="30" t="s">
        <v>27</v>
      </c>
      <c r="D22" s="31"/>
      <c r="E22" s="32">
        <f>SUM(E19:E21)</f>
        <v>149061093.19</v>
      </c>
      <c r="G22" s="30"/>
      <c r="H22" s="31"/>
      <c r="I22" s="33"/>
    </row>
    <row r="23" spans="2:9" x14ac:dyDescent="0.2">
      <c r="B23" s="145"/>
      <c r="C23" s="16"/>
      <c r="D23" s="16"/>
      <c r="E23" s="7"/>
      <c r="G23" s="13"/>
      <c r="H23" s="10"/>
      <c r="I23" s="8"/>
    </row>
    <row r="24" spans="2:9" x14ac:dyDescent="0.2">
      <c r="B24" s="145"/>
      <c r="C24" s="16" t="s">
        <v>227</v>
      </c>
      <c r="D24" s="16"/>
      <c r="E24" s="7"/>
      <c r="G24" s="1"/>
      <c r="H24" s="10"/>
      <c r="I24" s="8"/>
    </row>
    <row r="25" spans="2:9" ht="32" x14ac:dyDescent="0.2">
      <c r="B25" s="48">
        <v>1</v>
      </c>
      <c r="C25" s="49" t="s">
        <v>39</v>
      </c>
      <c r="D25" s="22" t="s">
        <v>40</v>
      </c>
      <c r="E25" s="23">
        <v>29009055</v>
      </c>
      <c r="G25" s="24" t="s">
        <v>41</v>
      </c>
      <c r="H25" s="35" t="s">
        <v>16</v>
      </c>
      <c r="I25" s="26" t="s">
        <v>17</v>
      </c>
    </row>
    <row r="26" spans="2:9" ht="32" x14ac:dyDescent="0.2">
      <c r="B26" s="48">
        <f>B25+1</f>
        <v>2</v>
      </c>
      <c r="C26" s="49" t="s">
        <v>39</v>
      </c>
      <c r="D26" s="22" t="s">
        <v>42</v>
      </c>
      <c r="E26" s="27">
        <v>35528300</v>
      </c>
      <c r="G26" s="24" t="s">
        <v>41</v>
      </c>
      <c r="H26" s="35" t="s">
        <v>19</v>
      </c>
      <c r="I26" s="26" t="s">
        <v>17</v>
      </c>
    </row>
    <row r="27" spans="2:9" ht="32" x14ac:dyDescent="0.2">
      <c r="B27" s="48">
        <f>B26+1</f>
        <v>3</v>
      </c>
      <c r="C27" s="49" t="s">
        <v>39</v>
      </c>
      <c r="D27" s="22" t="s">
        <v>43</v>
      </c>
      <c r="E27" s="27">
        <v>2121300</v>
      </c>
      <c r="G27" s="24" t="s">
        <v>41</v>
      </c>
      <c r="H27" s="25" t="s">
        <v>388</v>
      </c>
      <c r="I27" s="26" t="s">
        <v>17</v>
      </c>
    </row>
    <row r="28" spans="2:9" ht="32" x14ac:dyDescent="0.2">
      <c r="B28" s="48">
        <f>B27+1</f>
        <v>4</v>
      </c>
      <c r="C28" s="49" t="s">
        <v>39</v>
      </c>
      <c r="D28" s="22" t="s">
        <v>44</v>
      </c>
      <c r="E28" s="27">
        <v>18606300</v>
      </c>
      <c r="G28" s="24" t="s">
        <v>41</v>
      </c>
      <c r="H28" s="35" t="s">
        <v>22</v>
      </c>
      <c r="I28" s="26" t="s">
        <v>17</v>
      </c>
    </row>
    <row r="29" spans="2:9" ht="32" x14ac:dyDescent="0.2">
      <c r="B29" s="48">
        <f>B28+1</f>
        <v>5</v>
      </c>
      <c r="C29" s="49" t="s">
        <v>39</v>
      </c>
      <c r="D29" s="22" t="s">
        <v>45</v>
      </c>
      <c r="E29" s="27">
        <v>2183000</v>
      </c>
      <c r="G29" s="24" t="s">
        <v>41</v>
      </c>
      <c r="H29" s="35" t="s">
        <v>46</v>
      </c>
      <c r="I29" s="26" t="s">
        <v>17</v>
      </c>
    </row>
    <row r="30" spans="2:9" x14ac:dyDescent="0.2">
      <c r="B30" s="29"/>
      <c r="C30" s="30" t="s">
        <v>47</v>
      </c>
      <c r="D30" s="31"/>
      <c r="E30" s="32">
        <f>SUM(E25:E29)</f>
        <v>87447955</v>
      </c>
      <c r="G30" s="30"/>
      <c r="H30" s="31"/>
      <c r="I30" s="33"/>
    </row>
    <row r="31" spans="2:9" x14ac:dyDescent="0.2">
      <c r="B31" s="145"/>
      <c r="C31" s="16"/>
      <c r="D31" s="16"/>
      <c r="E31" s="7"/>
      <c r="G31" s="13"/>
      <c r="H31" s="10"/>
      <c r="I31" s="8"/>
    </row>
    <row r="32" spans="2:9" x14ac:dyDescent="0.2">
      <c r="B32" s="145"/>
      <c r="C32" s="13" t="s">
        <v>228</v>
      </c>
      <c r="D32" s="16"/>
      <c r="E32" s="7"/>
      <c r="H32" s="10"/>
      <c r="I32" s="8"/>
    </row>
    <row r="33" spans="2:9" s="43" customFormat="1" ht="48" x14ac:dyDescent="0.2">
      <c r="B33" s="39">
        <f>B32+1</f>
        <v>1</v>
      </c>
      <c r="C33" s="25" t="s">
        <v>48</v>
      </c>
      <c r="D33" s="40" t="s">
        <v>49</v>
      </c>
      <c r="E33" s="50">
        <v>36755000</v>
      </c>
      <c r="G33" s="44" t="s">
        <v>50</v>
      </c>
      <c r="H33" s="45" t="s">
        <v>51</v>
      </c>
      <c r="I33" s="51" t="s">
        <v>52</v>
      </c>
    </row>
    <row r="34" spans="2:9" ht="32" x14ac:dyDescent="0.2">
      <c r="B34" s="48">
        <f>B33+1</f>
        <v>2</v>
      </c>
      <c r="C34" s="49" t="s">
        <v>39</v>
      </c>
      <c r="D34" s="22" t="s">
        <v>53</v>
      </c>
      <c r="E34" s="52">
        <v>6824375.7000000002</v>
      </c>
      <c r="G34" s="24" t="s">
        <v>30</v>
      </c>
      <c r="H34" s="35" t="s">
        <v>22</v>
      </c>
      <c r="I34" s="26" t="s">
        <v>17</v>
      </c>
    </row>
    <row r="35" spans="2:9" ht="32" x14ac:dyDescent="0.2">
      <c r="B35" s="48">
        <f t="shared" ref="B35:B38" si="0">B34+1</f>
        <v>3</v>
      </c>
      <c r="C35" s="49" t="s">
        <v>39</v>
      </c>
      <c r="D35" s="22" t="s">
        <v>43</v>
      </c>
      <c r="E35" s="52">
        <v>1804870</v>
      </c>
      <c r="G35" s="24" t="s">
        <v>30</v>
      </c>
      <c r="H35" s="25" t="s">
        <v>388</v>
      </c>
      <c r="I35" s="26" t="s">
        <v>17</v>
      </c>
    </row>
    <row r="36" spans="2:9" ht="32" x14ac:dyDescent="0.2">
      <c r="B36" s="48">
        <f t="shared" si="0"/>
        <v>4</v>
      </c>
      <c r="C36" s="49" t="s">
        <v>39</v>
      </c>
      <c r="D36" s="22" t="s">
        <v>54</v>
      </c>
      <c r="E36" s="52">
        <v>6876324.6399999997</v>
      </c>
      <c r="G36" s="24" t="s">
        <v>30</v>
      </c>
      <c r="H36" s="35" t="s">
        <v>16</v>
      </c>
      <c r="I36" s="26" t="s">
        <v>17</v>
      </c>
    </row>
    <row r="37" spans="2:9" ht="32" x14ac:dyDescent="0.2">
      <c r="B37" s="48">
        <f t="shared" si="0"/>
        <v>5</v>
      </c>
      <c r="C37" s="49" t="s">
        <v>39</v>
      </c>
      <c r="D37" s="22" t="s">
        <v>55</v>
      </c>
      <c r="E37" s="52">
        <v>26192829.02</v>
      </c>
      <c r="G37" s="24" t="s">
        <v>30</v>
      </c>
      <c r="H37" s="35" t="s">
        <v>56</v>
      </c>
      <c r="I37" s="26" t="s">
        <v>17</v>
      </c>
    </row>
    <row r="38" spans="2:9" s="18" customFormat="1" ht="32" x14ac:dyDescent="0.2">
      <c r="B38" s="48">
        <f t="shared" si="0"/>
        <v>6</v>
      </c>
      <c r="C38" s="35" t="s">
        <v>39</v>
      </c>
      <c r="D38" s="35" t="s">
        <v>57</v>
      </c>
      <c r="E38" s="52">
        <v>18882250.68</v>
      </c>
      <c r="G38" s="37" t="s">
        <v>30</v>
      </c>
      <c r="H38" s="35" t="s">
        <v>58</v>
      </c>
      <c r="I38" s="26" t="s">
        <v>17</v>
      </c>
    </row>
    <row r="39" spans="2:9" x14ac:dyDescent="0.2">
      <c r="B39" s="29"/>
      <c r="C39" s="30" t="s">
        <v>47</v>
      </c>
      <c r="D39" s="31"/>
      <c r="E39" s="32">
        <f>SUM(E33:E38)</f>
        <v>97335650.039999992</v>
      </c>
      <c r="G39" s="30"/>
      <c r="H39" s="31"/>
      <c r="I39" s="33"/>
    </row>
    <row r="40" spans="2:9" x14ac:dyDescent="0.2">
      <c r="B40" s="145"/>
      <c r="C40" s="16"/>
      <c r="D40" s="16"/>
      <c r="E40" s="7"/>
      <c r="G40" s="13"/>
      <c r="H40" s="10"/>
      <c r="I40" s="8"/>
    </row>
    <row r="41" spans="2:9" x14ac:dyDescent="0.2">
      <c r="B41" s="145"/>
      <c r="C41" s="13" t="s">
        <v>229</v>
      </c>
      <c r="D41" s="16"/>
    </row>
    <row r="42" spans="2:9" ht="32" x14ac:dyDescent="0.2">
      <c r="B42" s="48">
        <f t="shared" ref="B42:B49" si="1">B41+1</f>
        <v>1</v>
      </c>
      <c r="C42" s="35" t="s">
        <v>28</v>
      </c>
      <c r="D42" s="25" t="s">
        <v>59</v>
      </c>
      <c r="E42" s="36">
        <v>37900000</v>
      </c>
      <c r="G42" s="24" t="s">
        <v>60</v>
      </c>
      <c r="H42" s="38" t="s">
        <v>61</v>
      </c>
      <c r="I42" s="26" t="s">
        <v>32</v>
      </c>
    </row>
    <row r="43" spans="2:9" ht="32" x14ac:dyDescent="0.2">
      <c r="B43" s="48">
        <f t="shared" si="1"/>
        <v>2</v>
      </c>
      <c r="C43" s="40" t="s">
        <v>62</v>
      </c>
      <c r="D43" s="25" t="s">
        <v>63</v>
      </c>
      <c r="E43" s="53">
        <v>43923000</v>
      </c>
      <c r="G43" s="44" t="s">
        <v>64</v>
      </c>
      <c r="H43" s="54" t="s">
        <v>65</v>
      </c>
      <c r="I43" s="26" t="s">
        <v>66</v>
      </c>
    </row>
    <row r="44" spans="2:9" ht="32" x14ac:dyDescent="0.2">
      <c r="B44" s="48">
        <f t="shared" si="1"/>
        <v>3</v>
      </c>
      <c r="C44" s="49" t="s">
        <v>39</v>
      </c>
      <c r="D44" s="22" t="s">
        <v>57</v>
      </c>
      <c r="E44" s="55">
        <v>15955556</v>
      </c>
      <c r="G44" s="24" t="s">
        <v>67</v>
      </c>
      <c r="H44" s="25" t="s">
        <v>16</v>
      </c>
      <c r="I44" s="26" t="s">
        <v>17</v>
      </c>
    </row>
    <row r="45" spans="2:9" ht="32" x14ac:dyDescent="0.2">
      <c r="B45" s="48">
        <f t="shared" si="1"/>
        <v>4</v>
      </c>
      <c r="C45" s="49" t="s">
        <v>39</v>
      </c>
      <c r="D45" s="22" t="s">
        <v>68</v>
      </c>
      <c r="E45" s="45">
        <v>48532520.549999997</v>
      </c>
      <c r="G45" s="24" t="s">
        <v>67</v>
      </c>
      <c r="H45" s="25" t="s">
        <v>19</v>
      </c>
      <c r="I45" s="26" t="s">
        <v>17</v>
      </c>
    </row>
    <row r="46" spans="2:9" ht="32" x14ac:dyDescent="0.2">
      <c r="B46" s="48">
        <f t="shared" si="1"/>
        <v>5</v>
      </c>
      <c r="C46" s="49" t="s">
        <v>39</v>
      </c>
      <c r="D46" s="22" t="s">
        <v>69</v>
      </c>
      <c r="E46" s="45">
        <v>3087500</v>
      </c>
      <c r="G46" s="24" t="s">
        <v>67</v>
      </c>
      <c r="H46" s="25" t="s">
        <v>388</v>
      </c>
      <c r="I46" s="26" t="s">
        <v>17</v>
      </c>
    </row>
    <row r="47" spans="2:9" ht="32" x14ac:dyDescent="0.2">
      <c r="B47" s="48">
        <f t="shared" si="1"/>
        <v>6</v>
      </c>
      <c r="C47" s="49" t="s">
        <v>39</v>
      </c>
      <c r="D47" s="22" t="s">
        <v>70</v>
      </c>
      <c r="E47" s="45">
        <v>13647433.33</v>
      </c>
      <c r="G47" s="24" t="s">
        <v>67</v>
      </c>
      <c r="H47" s="25" t="s">
        <v>22</v>
      </c>
      <c r="I47" s="26" t="s">
        <v>17</v>
      </c>
    </row>
    <row r="48" spans="2:9" s="43" customFormat="1" ht="48" x14ac:dyDescent="0.2">
      <c r="B48" s="39">
        <f t="shared" si="1"/>
        <v>7</v>
      </c>
      <c r="C48" s="41" t="s">
        <v>71</v>
      </c>
      <c r="D48" s="41" t="s">
        <v>72</v>
      </c>
      <c r="E48" s="56">
        <v>30123631</v>
      </c>
      <c r="F48" s="56"/>
      <c r="G48" s="57" t="s">
        <v>73</v>
      </c>
      <c r="H48" s="58" t="s">
        <v>261</v>
      </c>
      <c r="I48" s="59" t="s">
        <v>74</v>
      </c>
    </row>
    <row r="49" spans="2:9" s="43" customFormat="1" ht="32" x14ac:dyDescent="0.2">
      <c r="B49" s="39">
        <f t="shared" si="1"/>
        <v>8</v>
      </c>
      <c r="C49" s="41" t="s">
        <v>75</v>
      </c>
      <c r="D49" s="41" t="s">
        <v>76</v>
      </c>
      <c r="E49" s="60">
        <v>35000000</v>
      </c>
      <c r="F49" s="61"/>
      <c r="G49" s="57" t="s">
        <v>77</v>
      </c>
      <c r="H49" s="58" t="s">
        <v>78</v>
      </c>
      <c r="I49" s="59" t="s">
        <v>74</v>
      </c>
    </row>
    <row r="50" spans="2:9" x14ac:dyDescent="0.2">
      <c r="B50" s="29"/>
      <c r="C50" s="30" t="s">
        <v>47</v>
      </c>
      <c r="D50" s="31"/>
      <c r="E50" s="32">
        <f>SUM(E42:E49)</f>
        <v>228169640.88000003</v>
      </c>
      <c r="G50" s="30"/>
      <c r="H50" s="31"/>
      <c r="I50" s="33"/>
    </row>
    <row r="51" spans="2:9" x14ac:dyDescent="0.2">
      <c r="B51" s="145"/>
      <c r="C51" s="16"/>
      <c r="D51" s="16"/>
      <c r="E51" s="7"/>
      <c r="G51" s="16"/>
      <c r="H51" s="10"/>
      <c r="I51" s="8"/>
    </row>
    <row r="52" spans="2:9" x14ac:dyDescent="0.2">
      <c r="B52" s="145"/>
      <c r="C52" s="62" t="s">
        <v>230</v>
      </c>
      <c r="D52" s="14"/>
      <c r="E52" s="7"/>
      <c r="H52" s="10"/>
      <c r="I52" s="8"/>
    </row>
    <row r="53" spans="2:9" ht="32" x14ac:dyDescent="0.2">
      <c r="B53" s="39">
        <f t="shared" ref="B53:B56" si="2">B52+1</f>
        <v>1</v>
      </c>
      <c r="C53" s="49" t="s">
        <v>39</v>
      </c>
      <c r="D53" s="22" t="s">
        <v>79</v>
      </c>
      <c r="E53" s="23">
        <v>22298214.100000001</v>
      </c>
      <c r="G53" s="24" t="s">
        <v>80</v>
      </c>
      <c r="H53" s="35" t="s">
        <v>16</v>
      </c>
      <c r="I53" s="26" t="s">
        <v>17</v>
      </c>
    </row>
    <row r="54" spans="2:9" ht="32" x14ac:dyDescent="0.2">
      <c r="B54" s="39">
        <f t="shared" si="2"/>
        <v>2</v>
      </c>
      <c r="C54" s="49" t="s">
        <v>39</v>
      </c>
      <c r="D54" s="22" t="s">
        <v>20</v>
      </c>
      <c r="E54" s="23">
        <v>2577338.4</v>
      </c>
      <c r="G54" s="24" t="s">
        <v>80</v>
      </c>
      <c r="H54" s="35" t="s">
        <v>19</v>
      </c>
      <c r="I54" s="26" t="s">
        <v>17</v>
      </c>
    </row>
    <row r="55" spans="2:9" ht="32" x14ac:dyDescent="0.2">
      <c r="B55" s="39">
        <f t="shared" si="2"/>
        <v>3</v>
      </c>
      <c r="C55" s="49" t="s">
        <v>39</v>
      </c>
      <c r="D55" s="22" t="s">
        <v>20</v>
      </c>
      <c r="E55" s="23">
        <v>3961125.4</v>
      </c>
      <c r="G55" s="24" t="s">
        <v>80</v>
      </c>
      <c r="H55" s="25" t="s">
        <v>388</v>
      </c>
      <c r="I55" s="26" t="s">
        <v>17</v>
      </c>
    </row>
    <row r="56" spans="2:9" ht="32" x14ac:dyDescent="0.2">
      <c r="B56" s="39">
        <f t="shared" si="2"/>
        <v>4</v>
      </c>
      <c r="C56" s="49" t="s">
        <v>39</v>
      </c>
      <c r="D56" s="22" t="s">
        <v>42</v>
      </c>
      <c r="E56" s="23">
        <v>10114318.1</v>
      </c>
      <c r="G56" s="24" t="s">
        <v>80</v>
      </c>
      <c r="H56" s="35" t="s">
        <v>22</v>
      </c>
      <c r="I56" s="26" t="s">
        <v>17</v>
      </c>
    </row>
    <row r="57" spans="2:9" x14ac:dyDescent="0.2">
      <c r="B57" s="29"/>
      <c r="C57" s="30" t="s">
        <v>47</v>
      </c>
      <c r="D57" s="31"/>
      <c r="E57" s="32">
        <f>SUM(E53:E56)</f>
        <v>38950996</v>
      </c>
      <c r="G57" s="30"/>
      <c r="H57" s="31"/>
      <c r="I57" s="33"/>
    </row>
    <row r="58" spans="2:9" x14ac:dyDescent="0.2">
      <c r="B58" s="145"/>
      <c r="C58" s="11"/>
      <c r="D58" s="11"/>
      <c r="E58" s="7"/>
      <c r="G58" s="11"/>
      <c r="H58" s="10"/>
      <c r="I58" s="8"/>
    </row>
    <row r="59" spans="2:9" x14ac:dyDescent="0.2">
      <c r="B59" s="145"/>
      <c r="C59" s="11" t="s">
        <v>231</v>
      </c>
      <c r="D59" s="11"/>
      <c r="E59" s="7"/>
      <c r="G59" s="1"/>
      <c r="H59" s="10"/>
      <c r="I59" s="8"/>
    </row>
    <row r="60" spans="2:9" ht="48" x14ac:dyDescent="0.2">
      <c r="B60" s="39">
        <v>1</v>
      </c>
      <c r="C60" s="22" t="s">
        <v>81</v>
      </c>
      <c r="D60" s="22" t="s">
        <v>82</v>
      </c>
      <c r="E60" s="53">
        <v>28429805.82</v>
      </c>
      <c r="G60" s="63" t="s">
        <v>83</v>
      </c>
      <c r="H60" s="38" t="s">
        <v>84</v>
      </c>
      <c r="I60" s="64" t="s">
        <v>85</v>
      </c>
    </row>
    <row r="61" spans="2:9" s="18" customFormat="1" ht="32" x14ac:dyDescent="0.2">
      <c r="B61" s="65">
        <f t="shared" ref="B61:B67" si="3">B60+1</f>
        <v>2</v>
      </c>
      <c r="C61" s="35" t="s">
        <v>39</v>
      </c>
      <c r="D61" s="35" t="s">
        <v>86</v>
      </c>
      <c r="E61" s="66">
        <v>64537961.25</v>
      </c>
      <c r="G61" s="37" t="s">
        <v>83</v>
      </c>
      <c r="H61" s="25" t="s">
        <v>58</v>
      </c>
      <c r="I61" s="26" t="s">
        <v>17</v>
      </c>
    </row>
    <row r="62" spans="2:9" ht="32" x14ac:dyDescent="0.2">
      <c r="B62" s="39">
        <f t="shared" si="3"/>
        <v>3</v>
      </c>
      <c r="C62" s="49" t="s">
        <v>39</v>
      </c>
      <c r="D62" s="22" t="s">
        <v>87</v>
      </c>
      <c r="E62" s="66">
        <v>12537620.620000001</v>
      </c>
      <c r="G62" s="63" t="s">
        <v>83</v>
      </c>
      <c r="H62" s="25" t="s">
        <v>22</v>
      </c>
      <c r="I62" s="26" t="s">
        <v>17</v>
      </c>
    </row>
    <row r="63" spans="2:9" ht="32" x14ac:dyDescent="0.2">
      <c r="B63" s="39">
        <f t="shared" si="3"/>
        <v>4</v>
      </c>
      <c r="C63" s="49" t="s">
        <v>39</v>
      </c>
      <c r="D63" s="22" t="s">
        <v>86</v>
      </c>
      <c r="E63" s="66">
        <v>11656331.699999999</v>
      </c>
      <c r="G63" s="63" t="s">
        <v>83</v>
      </c>
      <c r="H63" s="25" t="s">
        <v>388</v>
      </c>
      <c r="I63" s="26" t="s">
        <v>17</v>
      </c>
    </row>
    <row r="64" spans="2:9" ht="32" x14ac:dyDescent="0.2">
      <c r="B64" s="39">
        <f t="shared" si="3"/>
        <v>5</v>
      </c>
      <c r="C64" s="49" t="s">
        <v>39</v>
      </c>
      <c r="D64" s="22" t="s">
        <v>42</v>
      </c>
      <c r="E64" s="66">
        <v>13480092.68</v>
      </c>
      <c r="G64" s="63" t="s">
        <v>83</v>
      </c>
      <c r="H64" s="25" t="s">
        <v>88</v>
      </c>
      <c r="I64" s="26" t="s">
        <v>17</v>
      </c>
    </row>
    <row r="65" spans="2:9" ht="32" x14ac:dyDescent="0.2">
      <c r="B65" s="39">
        <f t="shared" si="3"/>
        <v>6</v>
      </c>
      <c r="C65" s="49" t="s">
        <v>39</v>
      </c>
      <c r="D65" s="22" t="s">
        <v>89</v>
      </c>
      <c r="E65" s="66">
        <v>31767226</v>
      </c>
      <c r="G65" s="63" t="s">
        <v>83</v>
      </c>
      <c r="H65" s="25" t="s">
        <v>19</v>
      </c>
      <c r="I65" s="26" t="s">
        <v>17</v>
      </c>
    </row>
    <row r="66" spans="2:9" ht="32" x14ac:dyDescent="0.2">
      <c r="B66" s="39">
        <f t="shared" si="3"/>
        <v>7</v>
      </c>
      <c r="C66" s="49" t="s">
        <v>39</v>
      </c>
      <c r="D66" s="22" t="s">
        <v>90</v>
      </c>
      <c r="E66" s="66">
        <v>15671210</v>
      </c>
      <c r="G66" s="63" t="s">
        <v>83</v>
      </c>
      <c r="H66" s="25" t="s">
        <v>262</v>
      </c>
      <c r="I66" s="26" t="s">
        <v>17</v>
      </c>
    </row>
    <row r="67" spans="2:9" s="18" customFormat="1" ht="32" x14ac:dyDescent="0.2">
      <c r="B67" s="39">
        <f t="shared" si="3"/>
        <v>8</v>
      </c>
      <c r="C67" s="25" t="s">
        <v>392</v>
      </c>
      <c r="D67" s="35" t="s">
        <v>92</v>
      </c>
      <c r="E67" s="47">
        <v>251542950</v>
      </c>
      <c r="G67" s="37" t="s">
        <v>83</v>
      </c>
      <c r="H67" s="67" t="s">
        <v>186</v>
      </c>
      <c r="I67" s="26" t="s">
        <v>93</v>
      </c>
    </row>
    <row r="68" spans="2:9" x14ac:dyDescent="0.2">
      <c r="B68" s="29"/>
      <c r="C68" s="30" t="s">
        <v>47</v>
      </c>
      <c r="D68" s="31"/>
      <c r="E68" s="32">
        <f>SUM(E60:E67)</f>
        <v>429623198.06999999</v>
      </c>
      <c r="G68" s="30"/>
      <c r="H68" s="31"/>
      <c r="I68" s="33"/>
    </row>
    <row r="69" spans="2:9" x14ac:dyDescent="0.2">
      <c r="B69" s="145"/>
      <c r="C69" s="16"/>
      <c r="D69" s="16"/>
      <c r="E69" s="7"/>
      <c r="G69" s="16"/>
      <c r="H69" s="10"/>
      <c r="I69" s="8"/>
    </row>
    <row r="70" spans="2:9" x14ac:dyDescent="0.2">
      <c r="B70" s="145"/>
      <c r="C70" s="16" t="s">
        <v>232</v>
      </c>
      <c r="D70" s="16"/>
      <c r="E70" s="7"/>
      <c r="G70" s="16"/>
      <c r="H70" s="10"/>
      <c r="I70" s="8"/>
    </row>
    <row r="71" spans="2:9" ht="32" x14ac:dyDescent="0.2">
      <c r="B71" s="39">
        <f t="shared" ref="B71:B80" si="4">B70+1</f>
        <v>1</v>
      </c>
      <c r="C71" s="49" t="s">
        <v>94</v>
      </c>
      <c r="D71" s="25" t="s">
        <v>95</v>
      </c>
      <c r="E71" s="36">
        <v>3567712.56</v>
      </c>
      <c r="G71" s="24" t="s">
        <v>96</v>
      </c>
      <c r="H71" s="38" t="s">
        <v>97</v>
      </c>
      <c r="I71" s="64" t="s">
        <v>98</v>
      </c>
    </row>
    <row r="72" spans="2:9" ht="32" x14ac:dyDescent="0.2">
      <c r="B72" s="39">
        <f t="shared" si="4"/>
        <v>2</v>
      </c>
      <c r="C72" s="49" t="s">
        <v>99</v>
      </c>
      <c r="D72" s="49" t="s">
        <v>100</v>
      </c>
      <c r="E72" s="36">
        <v>289566916.43000001</v>
      </c>
      <c r="G72" s="24" t="s">
        <v>96</v>
      </c>
      <c r="H72" s="38" t="s">
        <v>101</v>
      </c>
      <c r="I72" s="68" t="s">
        <v>102</v>
      </c>
    </row>
    <row r="73" spans="2:9" ht="32" x14ac:dyDescent="0.2">
      <c r="B73" s="39">
        <f t="shared" si="4"/>
        <v>3</v>
      </c>
      <c r="C73" s="49" t="s">
        <v>39</v>
      </c>
      <c r="D73" s="22" t="s">
        <v>44</v>
      </c>
      <c r="E73" s="69">
        <v>28942390</v>
      </c>
      <c r="G73" s="24" t="s">
        <v>96</v>
      </c>
      <c r="H73" s="35" t="s">
        <v>16</v>
      </c>
      <c r="I73" s="26" t="s">
        <v>17</v>
      </c>
    </row>
    <row r="74" spans="2:9" ht="32" x14ac:dyDescent="0.2">
      <c r="B74" s="39">
        <f t="shared" si="4"/>
        <v>4</v>
      </c>
      <c r="C74" s="49" t="s">
        <v>39</v>
      </c>
      <c r="D74" s="22" t="s">
        <v>103</v>
      </c>
      <c r="E74" s="70">
        <v>39171011.969999999</v>
      </c>
      <c r="G74" s="24" t="s">
        <v>96</v>
      </c>
      <c r="H74" s="35" t="s">
        <v>19</v>
      </c>
      <c r="I74" s="26" t="s">
        <v>17</v>
      </c>
    </row>
    <row r="75" spans="2:9" ht="32" x14ac:dyDescent="0.2">
      <c r="B75" s="39">
        <f t="shared" si="4"/>
        <v>5</v>
      </c>
      <c r="C75" s="49" t="s">
        <v>39</v>
      </c>
      <c r="D75" s="22" t="s">
        <v>79</v>
      </c>
      <c r="E75" s="70">
        <v>74989720.780000001</v>
      </c>
      <c r="G75" s="24" t="s">
        <v>96</v>
      </c>
      <c r="H75" s="25" t="s">
        <v>388</v>
      </c>
      <c r="I75" s="26" t="s">
        <v>17</v>
      </c>
    </row>
    <row r="76" spans="2:9" ht="32" x14ac:dyDescent="0.2">
      <c r="B76" s="39">
        <f t="shared" si="4"/>
        <v>6</v>
      </c>
      <c r="C76" s="49" t="s">
        <v>39</v>
      </c>
      <c r="D76" s="22" t="s">
        <v>104</v>
      </c>
      <c r="E76" s="70">
        <v>28310565.699999999</v>
      </c>
      <c r="G76" s="24" t="s">
        <v>96</v>
      </c>
      <c r="H76" s="35" t="s">
        <v>22</v>
      </c>
      <c r="I76" s="26" t="s">
        <v>17</v>
      </c>
    </row>
    <row r="77" spans="2:9" s="18" customFormat="1" ht="32" x14ac:dyDescent="0.2">
      <c r="B77" s="39">
        <f t="shared" si="4"/>
        <v>7</v>
      </c>
      <c r="C77" s="35" t="s">
        <v>39</v>
      </c>
      <c r="D77" s="35" t="s">
        <v>79</v>
      </c>
      <c r="E77" s="70">
        <v>14309100</v>
      </c>
      <c r="G77" s="37" t="s">
        <v>96</v>
      </c>
      <c r="H77" s="35" t="s">
        <v>58</v>
      </c>
      <c r="I77" s="26" t="s">
        <v>17</v>
      </c>
    </row>
    <row r="78" spans="2:9" ht="32" x14ac:dyDescent="0.2">
      <c r="B78" s="39">
        <f t="shared" si="4"/>
        <v>8</v>
      </c>
      <c r="C78" s="49" t="s">
        <v>39</v>
      </c>
      <c r="D78" s="22" t="s">
        <v>23</v>
      </c>
      <c r="E78" s="70">
        <v>200000</v>
      </c>
      <c r="G78" s="24" t="s">
        <v>96</v>
      </c>
      <c r="H78" s="35" t="s">
        <v>268</v>
      </c>
      <c r="I78" s="26" t="s">
        <v>17</v>
      </c>
    </row>
    <row r="79" spans="2:9" s="43" customFormat="1" ht="32" x14ac:dyDescent="0.2">
      <c r="B79" s="39">
        <f t="shared" si="4"/>
        <v>9</v>
      </c>
      <c r="C79" s="25" t="s">
        <v>105</v>
      </c>
      <c r="D79" s="25" t="s">
        <v>106</v>
      </c>
      <c r="E79" s="71">
        <v>22357530</v>
      </c>
      <c r="F79" s="71"/>
      <c r="G79" s="72" t="s">
        <v>107</v>
      </c>
      <c r="H79" s="45" t="s">
        <v>263</v>
      </c>
      <c r="I79" s="46" t="s">
        <v>74</v>
      </c>
    </row>
    <row r="80" spans="2:9" s="74" customFormat="1" ht="32" x14ac:dyDescent="0.2">
      <c r="B80" s="39">
        <f t="shared" si="4"/>
        <v>10</v>
      </c>
      <c r="C80" s="73" t="s">
        <v>108</v>
      </c>
      <c r="D80" s="25" t="s">
        <v>109</v>
      </c>
      <c r="E80" s="67">
        <v>40000000</v>
      </c>
      <c r="G80" s="72" t="s">
        <v>110</v>
      </c>
      <c r="H80" s="45" t="s">
        <v>264</v>
      </c>
      <c r="I80" s="46"/>
    </row>
    <row r="81" spans="2:11" x14ac:dyDescent="0.2">
      <c r="B81" s="29"/>
      <c r="C81" s="30" t="s">
        <v>47</v>
      </c>
      <c r="D81" s="31"/>
      <c r="E81" s="32">
        <f>SUM(E71:E80)</f>
        <v>541414947.44000006</v>
      </c>
      <c r="G81" s="30"/>
      <c r="H81" s="31"/>
      <c r="I81" s="33"/>
    </row>
    <row r="82" spans="2:11" x14ac:dyDescent="0.2">
      <c r="B82" s="142"/>
      <c r="C82" s="7"/>
      <c r="D82" s="7"/>
      <c r="E82" s="7"/>
      <c r="G82" s="8"/>
      <c r="H82" s="10"/>
      <c r="I82" s="8"/>
    </row>
    <row r="83" spans="2:11" x14ac:dyDescent="0.2">
      <c r="B83" s="142"/>
      <c r="C83" s="16" t="s">
        <v>233</v>
      </c>
      <c r="D83" s="16"/>
      <c r="E83" s="7"/>
      <c r="G83" s="16"/>
      <c r="H83" s="10"/>
      <c r="I83" s="8"/>
    </row>
    <row r="84" spans="2:11" ht="32" x14ac:dyDescent="0.2">
      <c r="B84" s="39">
        <f t="shared" ref="B84:B90" si="5">B83+1</f>
        <v>1</v>
      </c>
      <c r="C84" s="35" t="s">
        <v>28</v>
      </c>
      <c r="D84" s="25" t="s">
        <v>111</v>
      </c>
      <c r="E84" s="36">
        <v>31500000</v>
      </c>
      <c r="G84" s="75" t="s">
        <v>112</v>
      </c>
      <c r="H84" s="38" t="s">
        <v>31</v>
      </c>
      <c r="I84" s="26" t="s">
        <v>32</v>
      </c>
    </row>
    <row r="85" spans="2:11" ht="32" x14ac:dyDescent="0.2">
      <c r="B85" s="39">
        <f t="shared" si="5"/>
        <v>2</v>
      </c>
      <c r="C85" s="49" t="s">
        <v>39</v>
      </c>
      <c r="D85" s="22" t="s">
        <v>113</v>
      </c>
      <c r="E85" s="23">
        <v>12392963.84</v>
      </c>
      <c r="G85" s="24" t="s">
        <v>114</v>
      </c>
      <c r="H85" s="35" t="s">
        <v>16</v>
      </c>
      <c r="I85" s="26" t="s">
        <v>17</v>
      </c>
    </row>
    <row r="86" spans="2:11" ht="32" x14ac:dyDescent="0.2">
      <c r="B86" s="39">
        <f t="shared" si="5"/>
        <v>3</v>
      </c>
      <c r="C86" s="49" t="s">
        <v>39</v>
      </c>
      <c r="D86" s="22" t="s">
        <v>115</v>
      </c>
      <c r="E86" s="27">
        <v>23869957.039999999</v>
      </c>
      <c r="G86" s="24" t="s">
        <v>114</v>
      </c>
      <c r="H86" s="35" t="s">
        <v>19</v>
      </c>
      <c r="I86" s="26" t="s">
        <v>17</v>
      </c>
    </row>
    <row r="87" spans="2:11" ht="32" x14ac:dyDescent="0.2">
      <c r="B87" s="39">
        <f t="shared" si="5"/>
        <v>4</v>
      </c>
      <c r="C87" s="49" t="s">
        <v>39</v>
      </c>
      <c r="D87" s="22" t="s">
        <v>20</v>
      </c>
      <c r="E87" s="27">
        <v>2540328.04</v>
      </c>
      <c r="G87" s="24" t="s">
        <v>114</v>
      </c>
      <c r="H87" s="25" t="s">
        <v>388</v>
      </c>
      <c r="I87" s="26" t="s">
        <v>17</v>
      </c>
    </row>
    <row r="88" spans="2:11" ht="32" x14ac:dyDescent="0.2">
      <c r="B88" s="39">
        <f t="shared" si="5"/>
        <v>5</v>
      </c>
      <c r="C88" s="49" t="s">
        <v>39</v>
      </c>
      <c r="D88" s="22" t="s">
        <v>116</v>
      </c>
      <c r="E88" s="27">
        <v>8635800</v>
      </c>
      <c r="G88" s="24" t="s">
        <v>114</v>
      </c>
      <c r="H88" s="35" t="s">
        <v>22</v>
      </c>
      <c r="I88" s="26" t="s">
        <v>17</v>
      </c>
    </row>
    <row r="89" spans="2:11" s="77" customFormat="1" ht="48" x14ac:dyDescent="0.2">
      <c r="B89" s="65">
        <f t="shared" si="5"/>
        <v>6</v>
      </c>
      <c r="C89" s="25" t="s">
        <v>117</v>
      </c>
      <c r="D89" s="25" t="s">
        <v>118</v>
      </c>
      <c r="E89" s="76">
        <v>10000000</v>
      </c>
      <c r="F89" s="76"/>
      <c r="G89" s="72" t="s">
        <v>119</v>
      </c>
      <c r="H89" s="45" t="s">
        <v>265</v>
      </c>
      <c r="I89" s="46" t="s">
        <v>74</v>
      </c>
    </row>
    <row r="90" spans="2:11" s="74" customFormat="1" ht="32" x14ac:dyDescent="0.2">
      <c r="B90" s="65">
        <f t="shared" si="5"/>
        <v>7</v>
      </c>
      <c r="C90" s="73" t="s">
        <v>120</v>
      </c>
      <c r="D90" s="25" t="s">
        <v>121</v>
      </c>
      <c r="E90" s="67">
        <v>21000000</v>
      </c>
      <c r="G90" s="72" t="s">
        <v>114</v>
      </c>
      <c r="H90" s="45" t="s">
        <v>251</v>
      </c>
      <c r="I90" s="46" t="s">
        <v>74</v>
      </c>
    </row>
    <row r="91" spans="2:11" x14ac:dyDescent="0.2">
      <c r="B91" s="29"/>
      <c r="C91" s="30" t="s">
        <v>47</v>
      </c>
      <c r="D91" s="31"/>
      <c r="E91" s="32">
        <f>SUM(E84:E90)</f>
        <v>109939048.92</v>
      </c>
      <c r="G91" s="30"/>
      <c r="H91" s="31"/>
      <c r="I91" s="33"/>
    </row>
    <row r="92" spans="2:11" x14ac:dyDescent="0.2">
      <c r="B92" s="142"/>
      <c r="C92" s="16"/>
      <c r="D92" s="16"/>
      <c r="E92" s="7"/>
      <c r="G92" s="16"/>
      <c r="H92" s="10"/>
      <c r="I92" s="8"/>
    </row>
    <row r="93" spans="2:11" x14ac:dyDescent="0.2">
      <c r="B93" s="142"/>
      <c r="C93" s="16" t="s">
        <v>234</v>
      </c>
      <c r="D93" s="16"/>
      <c r="E93" s="7"/>
      <c r="G93" s="16"/>
      <c r="H93" s="10"/>
      <c r="I93" s="8"/>
    </row>
    <row r="94" spans="2:11" ht="32" x14ac:dyDescent="0.2">
      <c r="B94" s="39">
        <f t="shared" ref="B94:B100" si="6">B93+1</f>
        <v>1</v>
      </c>
      <c r="C94" s="40" t="s">
        <v>62</v>
      </c>
      <c r="D94" s="25" t="s">
        <v>63</v>
      </c>
      <c r="E94" s="53">
        <v>138164946.02000001</v>
      </c>
      <c r="G94" s="44" t="s">
        <v>122</v>
      </c>
      <c r="H94" s="54" t="s">
        <v>123</v>
      </c>
      <c r="I94" s="26" t="s">
        <v>124</v>
      </c>
    </row>
    <row r="95" spans="2:11" ht="32" x14ac:dyDescent="0.2">
      <c r="B95" s="39">
        <f t="shared" si="6"/>
        <v>2</v>
      </c>
      <c r="C95" s="49" t="s">
        <v>39</v>
      </c>
      <c r="D95" s="22" t="s">
        <v>69</v>
      </c>
      <c r="E95" s="78">
        <v>29697641.98</v>
      </c>
      <c r="G95" s="44" t="s">
        <v>122</v>
      </c>
      <c r="H95" s="54" t="s">
        <v>125</v>
      </c>
      <c r="I95" s="26" t="s">
        <v>17</v>
      </c>
      <c r="K95" s="79"/>
    </row>
    <row r="96" spans="2:11" ht="32" x14ac:dyDescent="0.2">
      <c r="B96" s="39">
        <f t="shared" si="6"/>
        <v>3</v>
      </c>
      <c r="C96" s="49" t="s">
        <v>39</v>
      </c>
      <c r="D96" s="22" t="s">
        <v>126</v>
      </c>
      <c r="E96" s="78">
        <v>10860452.869999999</v>
      </c>
      <c r="G96" s="44" t="s">
        <v>122</v>
      </c>
      <c r="H96" s="54" t="s">
        <v>127</v>
      </c>
      <c r="I96" s="26" t="s">
        <v>17</v>
      </c>
      <c r="K96" s="79"/>
    </row>
    <row r="97" spans="2:11" ht="32" x14ac:dyDescent="0.2">
      <c r="B97" s="39">
        <f t="shared" si="6"/>
        <v>4</v>
      </c>
      <c r="C97" s="49" t="s">
        <v>39</v>
      </c>
      <c r="D97" s="22" t="s">
        <v>21</v>
      </c>
      <c r="E97" s="78">
        <v>24449930</v>
      </c>
      <c r="G97" s="44" t="s">
        <v>122</v>
      </c>
      <c r="H97" s="54" t="s">
        <v>128</v>
      </c>
      <c r="I97" s="26" t="s">
        <v>17</v>
      </c>
      <c r="K97" s="79"/>
    </row>
    <row r="98" spans="2:11" ht="32" x14ac:dyDescent="0.2">
      <c r="B98" s="39">
        <f t="shared" si="6"/>
        <v>5</v>
      </c>
      <c r="C98" s="49" t="s">
        <v>39</v>
      </c>
      <c r="D98" s="22" t="s">
        <v>129</v>
      </c>
      <c r="E98" s="78">
        <v>9301846</v>
      </c>
      <c r="G98" s="44" t="s">
        <v>122</v>
      </c>
      <c r="H98" s="54" t="s">
        <v>130</v>
      </c>
      <c r="I98" s="26" t="s">
        <v>17</v>
      </c>
      <c r="K98" s="79"/>
    </row>
    <row r="99" spans="2:11" s="43" customFormat="1" ht="32" x14ac:dyDescent="0.2">
      <c r="B99" s="39">
        <f t="shared" si="6"/>
        <v>6</v>
      </c>
      <c r="C99" s="41" t="s">
        <v>131</v>
      </c>
      <c r="D99" s="25" t="s">
        <v>132</v>
      </c>
      <c r="E99" s="80">
        <v>4450000</v>
      </c>
      <c r="F99" s="80"/>
      <c r="G99" s="44" t="s">
        <v>122</v>
      </c>
      <c r="H99" s="81" t="s">
        <v>266</v>
      </c>
      <c r="I99" s="46" t="s">
        <v>74</v>
      </c>
    </row>
    <row r="100" spans="2:11" s="43" customFormat="1" ht="48" x14ac:dyDescent="0.2">
      <c r="B100" s="39">
        <f t="shared" si="6"/>
        <v>7</v>
      </c>
      <c r="C100" s="73" t="s">
        <v>133</v>
      </c>
      <c r="D100" s="73" t="s">
        <v>134</v>
      </c>
      <c r="E100" s="82">
        <v>48000000</v>
      </c>
      <c r="F100" s="82"/>
      <c r="G100" s="44" t="s">
        <v>122</v>
      </c>
      <c r="H100" s="81" t="s">
        <v>267</v>
      </c>
      <c r="I100" s="46" t="s">
        <v>74</v>
      </c>
    </row>
    <row r="101" spans="2:11" x14ac:dyDescent="0.2">
      <c r="B101" s="29"/>
      <c r="C101" s="30" t="s">
        <v>47</v>
      </c>
      <c r="D101" s="31"/>
      <c r="E101" s="32">
        <f>SUM(E94:E100)</f>
        <v>264924816.87</v>
      </c>
      <c r="G101" s="30"/>
      <c r="H101" s="31"/>
      <c r="I101" s="33"/>
    </row>
    <row r="102" spans="2:11" x14ac:dyDescent="0.2">
      <c r="B102" s="146"/>
      <c r="C102" s="11"/>
      <c r="D102" s="11"/>
      <c r="E102" s="7"/>
      <c r="G102" s="11"/>
      <c r="H102" s="10"/>
      <c r="I102" s="8"/>
    </row>
    <row r="103" spans="2:11" x14ac:dyDescent="0.2">
      <c r="B103" s="146"/>
      <c r="C103" s="11" t="s">
        <v>235</v>
      </c>
      <c r="D103" s="11"/>
      <c r="E103" s="7"/>
      <c r="G103" s="11"/>
      <c r="H103" s="10"/>
      <c r="I103" s="8"/>
    </row>
    <row r="104" spans="2:11" ht="32" x14ac:dyDescent="0.2">
      <c r="B104" s="39">
        <f t="shared" ref="B104:B109" si="7">B103+1</f>
        <v>1</v>
      </c>
      <c r="C104" s="35" t="s">
        <v>135</v>
      </c>
      <c r="D104" s="25" t="s">
        <v>136</v>
      </c>
      <c r="E104" s="36">
        <v>31500000</v>
      </c>
      <c r="G104" s="24" t="s">
        <v>137</v>
      </c>
      <c r="H104" s="38" t="s">
        <v>51</v>
      </c>
      <c r="I104" s="26" t="s">
        <v>32</v>
      </c>
    </row>
    <row r="105" spans="2:11" s="43" customFormat="1" ht="48" x14ac:dyDescent="0.2">
      <c r="B105" s="39">
        <f t="shared" si="7"/>
        <v>2</v>
      </c>
      <c r="C105" s="25" t="s">
        <v>48</v>
      </c>
      <c r="D105" s="40" t="s">
        <v>138</v>
      </c>
      <c r="E105" s="50">
        <v>36755000</v>
      </c>
      <c r="G105" s="44" t="s">
        <v>139</v>
      </c>
      <c r="H105" s="45" t="s">
        <v>51</v>
      </c>
      <c r="I105" s="51" t="s">
        <v>52</v>
      </c>
    </row>
    <row r="106" spans="2:11" ht="32" x14ac:dyDescent="0.2">
      <c r="B106" s="39">
        <f t="shared" si="7"/>
        <v>3</v>
      </c>
      <c r="C106" s="49" t="s">
        <v>39</v>
      </c>
      <c r="D106" s="22" t="s">
        <v>126</v>
      </c>
      <c r="E106" s="83">
        <v>10228666.890000001</v>
      </c>
      <c r="G106" s="24" t="s">
        <v>140</v>
      </c>
      <c r="H106" s="35" t="s">
        <v>16</v>
      </c>
      <c r="I106" s="26" t="s">
        <v>17</v>
      </c>
    </row>
    <row r="107" spans="2:11" ht="32" x14ac:dyDescent="0.2">
      <c r="B107" s="39">
        <f t="shared" si="7"/>
        <v>4</v>
      </c>
      <c r="C107" s="49" t="s">
        <v>39</v>
      </c>
      <c r="D107" s="22" t="s">
        <v>116</v>
      </c>
      <c r="E107" s="28">
        <v>4979669.5</v>
      </c>
      <c r="G107" s="24" t="s">
        <v>140</v>
      </c>
      <c r="H107" s="35" t="s">
        <v>19</v>
      </c>
      <c r="I107" s="26" t="s">
        <v>17</v>
      </c>
    </row>
    <row r="108" spans="2:11" ht="32" x14ac:dyDescent="0.2">
      <c r="B108" s="39">
        <f t="shared" si="7"/>
        <v>5</v>
      </c>
      <c r="C108" s="49" t="s">
        <v>39</v>
      </c>
      <c r="D108" s="22" t="s">
        <v>20</v>
      </c>
      <c r="E108" s="28">
        <v>2912000</v>
      </c>
      <c r="G108" s="24" t="s">
        <v>140</v>
      </c>
      <c r="H108" s="25" t="s">
        <v>388</v>
      </c>
      <c r="I108" s="26" t="s">
        <v>17</v>
      </c>
    </row>
    <row r="109" spans="2:11" ht="32" x14ac:dyDescent="0.2">
      <c r="B109" s="39">
        <f t="shared" si="7"/>
        <v>6</v>
      </c>
      <c r="C109" s="49" t="s">
        <v>39</v>
      </c>
      <c r="D109" s="22" t="s">
        <v>54</v>
      </c>
      <c r="E109" s="28">
        <v>10677448</v>
      </c>
      <c r="G109" s="24" t="s">
        <v>140</v>
      </c>
      <c r="H109" s="35" t="s">
        <v>22</v>
      </c>
      <c r="I109" s="26" t="s">
        <v>17</v>
      </c>
    </row>
    <row r="110" spans="2:11" x14ac:dyDescent="0.2">
      <c r="B110" s="29"/>
      <c r="C110" s="30" t="s">
        <v>47</v>
      </c>
      <c r="D110" s="31"/>
      <c r="E110" s="32">
        <f>SUM(E104:E109)</f>
        <v>97052784.390000001</v>
      </c>
      <c r="G110" s="30"/>
      <c r="H110" s="31"/>
      <c r="I110" s="33"/>
    </row>
    <row r="111" spans="2:11" x14ac:dyDescent="0.2">
      <c r="B111" s="142"/>
      <c r="C111" s="8"/>
      <c r="D111" s="8"/>
      <c r="E111" s="8"/>
      <c r="G111" s="8"/>
      <c r="H111" s="10"/>
      <c r="I111" s="8"/>
    </row>
    <row r="112" spans="2:11" x14ac:dyDescent="0.2">
      <c r="B112" s="142"/>
      <c r="C112" s="12" t="s">
        <v>236</v>
      </c>
      <c r="D112" s="8"/>
      <c r="E112" s="8"/>
      <c r="G112" s="12"/>
      <c r="H112" s="10"/>
      <c r="I112" s="8"/>
    </row>
    <row r="113" spans="2:9" ht="32" x14ac:dyDescent="0.2">
      <c r="B113" s="39">
        <f t="shared" ref="B113:B116" si="8">B112+1</f>
        <v>1</v>
      </c>
      <c r="C113" s="49" t="s">
        <v>39</v>
      </c>
      <c r="D113" s="22" t="s">
        <v>141</v>
      </c>
      <c r="E113" s="23">
        <v>13462009</v>
      </c>
      <c r="G113" s="44" t="s">
        <v>142</v>
      </c>
      <c r="H113" s="35" t="s">
        <v>16</v>
      </c>
      <c r="I113" s="26" t="s">
        <v>17</v>
      </c>
    </row>
    <row r="114" spans="2:9" ht="32" x14ac:dyDescent="0.2">
      <c r="B114" s="39">
        <f t="shared" si="8"/>
        <v>2</v>
      </c>
      <c r="C114" s="49" t="s">
        <v>39</v>
      </c>
      <c r="D114" s="22" t="s">
        <v>57</v>
      </c>
      <c r="E114" s="27">
        <v>40778144</v>
      </c>
      <c r="G114" s="44" t="s">
        <v>142</v>
      </c>
      <c r="H114" s="35" t="s">
        <v>19</v>
      </c>
      <c r="I114" s="26" t="s">
        <v>17</v>
      </c>
    </row>
    <row r="115" spans="2:9" ht="32" x14ac:dyDescent="0.2">
      <c r="B115" s="39">
        <f t="shared" si="8"/>
        <v>3</v>
      </c>
      <c r="C115" s="49" t="s">
        <v>39</v>
      </c>
      <c r="D115" s="22" t="s">
        <v>79</v>
      </c>
      <c r="E115" s="27">
        <v>3462009</v>
      </c>
      <c r="G115" s="44" t="s">
        <v>142</v>
      </c>
      <c r="H115" s="25" t="s">
        <v>388</v>
      </c>
      <c r="I115" s="26" t="s">
        <v>17</v>
      </c>
    </row>
    <row r="116" spans="2:9" s="18" customFormat="1" ht="32" x14ac:dyDescent="0.2">
      <c r="B116" s="65">
        <f t="shared" si="8"/>
        <v>4</v>
      </c>
      <c r="C116" s="35" t="s">
        <v>39</v>
      </c>
      <c r="D116" s="35" t="s">
        <v>143</v>
      </c>
      <c r="E116" s="27">
        <v>46872197</v>
      </c>
      <c r="G116" s="72" t="s">
        <v>142</v>
      </c>
      <c r="H116" s="35" t="s">
        <v>58</v>
      </c>
      <c r="I116" s="26" t="s">
        <v>17</v>
      </c>
    </row>
    <row r="117" spans="2:9" x14ac:dyDescent="0.2">
      <c r="B117" s="29"/>
      <c r="C117" s="30" t="s">
        <v>47</v>
      </c>
      <c r="D117" s="31"/>
      <c r="E117" s="32">
        <f>SUM(E113:E116)</f>
        <v>104574359</v>
      </c>
      <c r="G117" s="30"/>
      <c r="H117" s="31"/>
      <c r="I117" s="33"/>
    </row>
    <row r="118" spans="2:9" x14ac:dyDescent="0.2">
      <c r="B118" s="145"/>
      <c r="C118" s="16"/>
      <c r="D118" s="16"/>
      <c r="E118" s="7"/>
      <c r="G118" s="16"/>
      <c r="H118" s="10"/>
      <c r="I118" s="8"/>
    </row>
    <row r="119" spans="2:9" x14ac:dyDescent="0.2">
      <c r="B119" s="145"/>
      <c r="C119" s="16"/>
      <c r="D119" s="16"/>
      <c r="E119" s="7"/>
      <c r="G119" s="16"/>
      <c r="H119" s="10"/>
      <c r="I119" s="8"/>
    </row>
    <row r="120" spans="2:9" x14ac:dyDescent="0.2">
      <c r="B120" s="145"/>
      <c r="C120" s="13" t="s">
        <v>237</v>
      </c>
      <c r="D120" s="16"/>
      <c r="E120" s="7"/>
      <c r="G120" s="13"/>
      <c r="H120" s="10"/>
      <c r="I120" s="8"/>
    </row>
    <row r="121" spans="2:9" ht="32" x14ac:dyDescent="0.2">
      <c r="B121" s="39">
        <f t="shared" ref="B121:B125" si="9">B120+1</f>
        <v>1</v>
      </c>
      <c r="C121" s="49" t="s">
        <v>39</v>
      </c>
      <c r="D121" s="22" t="s">
        <v>144</v>
      </c>
      <c r="E121" s="23">
        <v>26232478</v>
      </c>
      <c r="G121" s="44" t="s">
        <v>145</v>
      </c>
      <c r="H121" s="35" t="s">
        <v>16</v>
      </c>
      <c r="I121" s="26" t="s">
        <v>17</v>
      </c>
    </row>
    <row r="122" spans="2:9" ht="32" x14ac:dyDescent="0.2">
      <c r="B122" s="65">
        <f t="shared" si="9"/>
        <v>2</v>
      </c>
      <c r="C122" s="49" t="s">
        <v>39</v>
      </c>
      <c r="D122" s="22" t="s">
        <v>146</v>
      </c>
      <c r="E122" s="27">
        <v>54619029</v>
      </c>
      <c r="G122" s="44" t="s">
        <v>145</v>
      </c>
      <c r="H122" s="35" t="s">
        <v>19</v>
      </c>
      <c r="I122" s="26" t="s">
        <v>17</v>
      </c>
    </row>
    <row r="123" spans="2:9" ht="32" x14ac:dyDescent="0.2">
      <c r="B123" s="65">
        <f t="shared" si="9"/>
        <v>3</v>
      </c>
      <c r="C123" s="49" t="s">
        <v>39</v>
      </c>
      <c r="D123" s="22" t="s">
        <v>147</v>
      </c>
      <c r="E123" s="27">
        <v>3163800</v>
      </c>
      <c r="G123" s="44" t="s">
        <v>145</v>
      </c>
      <c r="H123" s="25" t="s">
        <v>388</v>
      </c>
      <c r="I123" s="26" t="s">
        <v>17</v>
      </c>
    </row>
    <row r="124" spans="2:9" ht="32" x14ac:dyDescent="0.2">
      <c r="B124" s="65">
        <f t="shared" si="9"/>
        <v>4</v>
      </c>
      <c r="C124" s="49" t="s">
        <v>39</v>
      </c>
      <c r="D124" s="22" t="s">
        <v>55</v>
      </c>
      <c r="E124" s="27">
        <v>7237312.5</v>
      </c>
      <c r="G124" s="44" t="s">
        <v>145</v>
      </c>
      <c r="H124" s="35" t="s">
        <v>22</v>
      </c>
      <c r="I124" s="26" t="s">
        <v>17</v>
      </c>
    </row>
    <row r="125" spans="2:9" ht="32" x14ac:dyDescent="0.2">
      <c r="B125" s="65">
        <f t="shared" si="9"/>
        <v>5</v>
      </c>
      <c r="C125" s="49" t="s">
        <v>39</v>
      </c>
      <c r="D125" s="22" t="s">
        <v>147</v>
      </c>
      <c r="E125" s="27">
        <v>3060569</v>
      </c>
      <c r="G125" s="44" t="s">
        <v>145</v>
      </c>
      <c r="H125" s="35" t="s">
        <v>148</v>
      </c>
      <c r="I125" s="26" t="s">
        <v>17</v>
      </c>
    </row>
    <row r="126" spans="2:9" x14ac:dyDescent="0.2">
      <c r="B126" s="29"/>
      <c r="C126" s="30" t="s">
        <v>47</v>
      </c>
      <c r="D126" s="31"/>
      <c r="E126" s="32">
        <f>SUM(E121:E125)</f>
        <v>94313188.5</v>
      </c>
      <c r="G126" s="30"/>
      <c r="H126" s="31"/>
      <c r="I126" s="33"/>
    </row>
    <row r="127" spans="2:9" x14ac:dyDescent="0.2">
      <c r="B127" s="145"/>
      <c r="C127" s="16"/>
      <c r="D127" s="16"/>
      <c r="E127" s="7"/>
      <c r="G127" s="16"/>
      <c r="H127" s="10"/>
      <c r="I127" s="8"/>
    </row>
    <row r="128" spans="2:9" x14ac:dyDescent="0.2">
      <c r="B128" s="145"/>
      <c r="C128" s="13" t="s">
        <v>238</v>
      </c>
      <c r="D128" s="16"/>
      <c r="E128" s="7"/>
      <c r="G128" s="13"/>
      <c r="H128" s="10"/>
      <c r="I128" s="8"/>
    </row>
    <row r="129" spans="2:9" ht="32" x14ac:dyDescent="0.2">
      <c r="B129" s="65">
        <f t="shared" ref="B129:B137" si="10">B128+1</f>
        <v>1</v>
      </c>
      <c r="C129" s="49" t="s">
        <v>39</v>
      </c>
      <c r="D129" s="22" t="s">
        <v>149</v>
      </c>
      <c r="E129" s="23">
        <v>20986500</v>
      </c>
      <c r="G129" s="44" t="s">
        <v>150</v>
      </c>
      <c r="H129" s="35" t="s">
        <v>16</v>
      </c>
      <c r="I129" s="26" t="s">
        <v>17</v>
      </c>
    </row>
    <row r="130" spans="2:9" ht="32" x14ac:dyDescent="0.2">
      <c r="B130" s="65">
        <f t="shared" si="10"/>
        <v>2</v>
      </c>
      <c r="C130" s="49" t="s">
        <v>39</v>
      </c>
      <c r="D130" s="22" t="s">
        <v>151</v>
      </c>
      <c r="E130" s="27">
        <v>3940289</v>
      </c>
      <c r="G130" s="44" t="s">
        <v>150</v>
      </c>
      <c r="H130" s="35" t="s">
        <v>19</v>
      </c>
      <c r="I130" s="26" t="s">
        <v>17</v>
      </c>
    </row>
    <row r="131" spans="2:9" ht="32" x14ac:dyDescent="0.2">
      <c r="B131" s="65">
        <f t="shared" si="10"/>
        <v>3</v>
      </c>
      <c r="C131" s="49" t="s">
        <v>39</v>
      </c>
      <c r="D131" s="22" t="s">
        <v>43</v>
      </c>
      <c r="E131" s="27">
        <v>2443980</v>
      </c>
      <c r="G131" s="44" t="s">
        <v>150</v>
      </c>
      <c r="H131" s="25" t="s">
        <v>388</v>
      </c>
      <c r="I131" s="26" t="s">
        <v>17</v>
      </c>
    </row>
    <row r="132" spans="2:9" s="18" customFormat="1" ht="32" x14ac:dyDescent="0.2">
      <c r="B132" s="65">
        <f t="shared" si="10"/>
        <v>4</v>
      </c>
      <c r="C132" s="35" t="s">
        <v>39</v>
      </c>
      <c r="D132" s="35" t="s">
        <v>152</v>
      </c>
      <c r="E132" s="27">
        <v>5179050</v>
      </c>
      <c r="G132" s="72" t="s">
        <v>150</v>
      </c>
      <c r="H132" s="35" t="s">
        <v>248</v>
      </c>
      <c r="I132" s="26" t="s">
        <v>17</v>
      </c>
    </row>
    <row r="133" spans="2:9" ht="32" x14ac:dyDescent="0.2">
      <c r="B133" s="65">
        <f t="shared" si="10"/>
        <v>5</v>
      </c>
      <c r="C133" s="49" t="s">
        <v>39</v>
      </c>
      <c r="D133" s="22" t="s">
        <v>57</v>
      </c>
      <c r="E133" s="27">
        <v>49094622</v>
      </c>
      <c r="G133" s="44" t="s">
        <v>150</v>
      </c>
      <c r="H133" s="35" t="s">
        <v>22</v>
      </c>
      <c r="I133" s="26" t="s">
        <v>17</v>
      </c>
    </row>
    <row r="134" spans="2:9" ht="32" x14ac:dyDescent="0.2">
      <c r="B134" s="65">
        <f t="shared" si="10"/>
        <v>6</v>
      </c>
      <c r="C134" s="49" t="s">
        <v>39</v>
      </c>
      <c r="D134" s="22" t="s">
        <v>153</v>
      </c>
      <c r="E134" s="27">
        <v>1479060</v>
      </c>
      <c r="G134" s="44" t="s">
        <v>150</v>
      </c>
      <c r="H134" s="35" t="s">
        <v>154</v>
      </c>
      <c r="I134" s="26" t="s">
        <v>17</v>
      </c>
    </row>
    <row r="135" spans="2:9" ht="32" x14ac:dyDescent="0.2">
      <c r="B135" s="65">
        <f t="shared" si="10"/>
        <v>7</v>
      </c>
      <c r="C135" s="49" t="s">
        <v>39</v>
      </c>
      <c r="D135" s="22" t="s">
        <v>155</v>
      </c>
      <c r="E135" s="27">
        <v>244615310.40000001</v>
      </c>
      <c r="G135" s="44" t="s">
        <v>150</v>
      </c>
      <c r="H135" s="35" t="s">
        <v>156</v>
      </c>
      <c r="I135" s="26" t="s">
        <v>17</v>
      </c>
    </row>
    <row r="136" spans="2:9" s="43" customFormat="1" ht="32" x14ac:dyDescent="0.2">
      <c r="B136" s="65">
        <f t="shared" si="10"/>
        <v>8</v>
      </c>
      <c r="C136" s="41" t="s">
        <v>157</v>
      </c>
      <c r="D136" s="41" t="s">
        <v>158</v>
      </c>
      <c r="E136" s="84">
        <v>38709610.200000003</v>
      </c>
      <c r="F136" s="84"/>
      <c r="G136" s="57" t="s">
        <v>150</v>
      </c>
      <c r="H136" s="58" t="s">
        <v>252</v>
      </c>
      <c r="I136" s="59"/>
    </row>
    <row r="137" spans="2:9" s="74" customFormat="1" ht="32" x14ac:dyDescent="0.2">
      <c r="B137" s="65">
        <f t="shared" si="10"/>
        <v>9</v>
      </c>
      <c r="C137" s="25" t="s">
        <v>159</v>
      </c>
      <c r="D137" s="25" t="s">
        <v>160</v>
      </c>
      <c r="E137" s="76">
        <v>31432750</v>
      </c>
      <c r="F137" s="76"/>
      <c r="G137" s="72" t="s">
        <v>161</v>
      </c>
      <c r="H137" s="45" t="s">
        <v>253</v>
      </c>
      <c r="I137" s="46"/>
    </row>
    <row r="138" spans="2:9" x14ac:dyDescent="0.2">
      <c r="B138" s="29"/>
      <c r="C138" s="30" t="s">
        <v>47</v>
      </c>
      <c r="D138" s="31"/>
      <c r="E138" s="32">
        <f>SUM(E129:E137)</f>
        <v>397881171.59999996</v>
      </c>
      <c r="G138" s="30"/>
      <c r="H138" s="31"/>
      <c r="I138" s="33"/>
    </row>
    <row r="139" spans="2:9" x14ac:dyDescent="0.2">
      <c r="B139" s="85"/>
      <c r="C139" s="86"/>
      <c r="D139" s="86"/>
      <c r="E139" s="87"/>
      <c r="G139" s="88"/>
      <c r="H139" s="89"/>
      <c r="I139" s="90"/>
    </row>
    <row r="140" spans="2:9" x14ac:dyDescent="0.2">
      <c r="B140" s="142"/>
      <c r="C140" s="13" t="s">
        <v>239</v>
      </c>
      <c r="D140" s="16"/>
      <c r="E140" s="7"/>
      <c r="G140" s="13"/>
      <c r="H140" s="10"/>
      <c r="I140" s="8"/>
    </row>
    <row r="141" spans="2:9" ht="32" x14ac:dyDescent="0.2">
      <c r="B141" s="91">
        <v>1</v>
      </c>
      <c r="C141" s="92" t="s">
        <v>28</v>
      </c>
      <c r="D141" s="93" t="s">
        <v>162</v>
      </c>
      <c r="E141" s="94">
        <v>31500000</v>
      </c>
      <c r="G141" s="95" t="s">
        <v>163</v>
      </c>
      <c r="H141" s="96" t="s">
        <v>31</v>
      </c>
      <c r="I141" s="97" t="s">
        <v>32</v>
      </c>
    </row>
    <row r="142" spans="2:9" ht="32" x14ac:dyDescent="0.2">
      <c r="B142" s="91">
        <f t="shared" ref="B142:B146" si="11">B141+1</f>
        <v>2</v>
      </c>
      <c r="C142" s="49" t="s">
        <v>39</v>
      </c>
      <c r="D142" s="22" t="s">
        <v>113</v>
      </c>
      <c r="E142" s="23">
        <v>34145114.829999998</v>
      </c>
      <c r="F142" s="98"/>
      <c r="G142" s="44" t="s">
        <v>164</v>
      </c>
      <c r="H142" s="35" t="s">
        <v>16</v>
      </c>
      <c r="I142" s="26" t="s">
        <v>17</v>
      </c>
    </row>
    <row r="143" spans="2:9" ht="32" x14ac:dyDescent="0.2">
      <c r="B143" s="91">
        <f t="shared" si="11"/>
        <v>3</v>
      </c>
      <c r="C143" s="49" t="s">
        <v>39</v>
      </c>
      <c r="D143" s="22" t="s">
        <v>53</v>
      </c>
      <c r="E143" s="27">
        <v>58174569</v>
      </c>
      <c r="G143" s="44" t="s">
        <v>164</v>
      </c>
      <c r="H143" s="35" t="s">
        <v>19</v>
      </c>
      <c r="I143" s="26" t="s">
        <v>17</v>
      </c>
    </row>
    <row r="144" spans="2:9" ht="32" x14ac:dyDescent="0.2">
      <c r="B144" s="91">
        <f t="shared" si="11"/>
        <v>4</v>
      </c>
      <c r="C144" s="49" t="s">
        <v>39</v>
      </c>
      <c r="D144" s="22" t="s">
        <v>147</v>
      </c>
      <c r="E144" s="27">
        <v>6182389</v>
      </c>
      <c r="G144" s="44" t="s">
        <v>164</v>
      </c>
      <c r="H144" s="25" t="s">
        <v>388</v>
      </c>
      <c r="I144" s="26" t="s">
        <v>17</v>
      </c>
    </row>
    <row r="145" spans="2:9" ht="32" x14ac:dyDescent="0.2">
      <c r="B145" s="91">
        <f t="shared" si="11"/>
        <v>5</v>
      </c>
      <c r="C145" s="49" t="s">
        <v>39</v>
      </c>
      <c r="D145" s="22" t="s">
        <v>151</v>
      </c>
      <c r="E145" s="27">
        <v>4999860</v>
      </c>
      <c r="G145" s="44" t="s">
        <v>164</v>
      </c>
      <c r="H145" s="35" t="s">
        <v>22</v>
      </c>
      <c r="I145" s="26" t="s">
        <v>17</v>
      </c>
    </row>
    <row r="146" spans="2:9" ht="32" x14ac:dyDescent="0.2">
      <c r="B146" s="91">
        <f t="shared" si="11"/>
        <v>6</v>
      </c>
      <c r="C146" s="49" t="s">
        <v>39</v>
      </c>
      <c r="D146" s="22" t="s">
        <v>126</v>
      </c>
      <c r="E146" s="99">
        <v>8682979</v>
      </c>
      <c r="G146" s="44" t="s">
        <v>164</v>
      </c>
      <c r="H146" s="100" t="s">
        <v>165</v>
      </c>
      <c r="I146" s="26" t="s">
        <v>17</v>
      </c>
    </row>
    <row r="147" spans="2:9" x14ac:dyDescent="0.2">
      <c r="B147" s="29"/>
      <c r="C147" s="30" t="s">
        <v>47</v>
      </c>
      <c r="D147" s="31"/>
      <c r="E147" s="32">
        <f>SUM(E141:E146)</f>
        <v>143684911.82999998</v>
      </c>
      <c r="G147" s="30"/>
      <c r="H147" s="31"/>
      <c r="I147" s="33"/>
    </row>
    <row r="148" spans="2:9" x14ac:dyDescent="0.2">
      <c r="B148" s="101"/>
      <c r="C148" s="102"/>
      <c r="D148" s="102"/>
      <c r="E148" s="87"/>
      <c r="G148" s="103"/>
      <c r="H148" s="89"/>
      <c r="I148" s="90"/>
    </row>
    <row r="149" spans="2:9" x14ac:dyDescent="0.2">
      <c r="B149" s="142"/>
      <c r="C149" s="16" t="s">
        <v>240</v>
      </c>
      <c r="D149" s="16"/>
      <c r="E149" s="7"/>
      <c r="G149" s="16"/>
      <c r="H149" s="10"/>
      <c r="I149" s="8"/>
    </row>
    <row r="150" spans="2:9" s="74" customFormat="1" ht="32" x14ac:dyDescent="0.2">
      <c r="B150" s="65">
        <v>1</v>
      </c>
      <c r="C150" s="25" t="s">
        <v>166</v>
      </c>
      <c r="D150" s="25" t="s">
        <v>167</v>
      </c>
      <c r="E150" s="82">
        <v>76741650</v>
      </c>
      <c r="F150" s="82"/>
      <c r="G150" s="72" t="s">
        <v>168</v>
      </c>
      <c r="H150" s="45" t="s">
        <v>254</v>
      </c>
      <c r="I150" s="46"/>
    </row>
    <row r="151" spans="2:9" s="43" customFormat="1" ht="32" x14ac:dyDescent="0.2">
      <c r="B151" s="65">
        <v>2</v>
      </c>
      <c r="C151" s="41" t="s">
        <v>159</v>
      </c>
      <c r="D151" s="41" t="s">
        <v>169</v>
      </c>
      <c r="E151" s="84">
        <v>59597528</v>
      </c>
      <c r="F151" s="104"/>
      <c r="G151" s="72" t="s">
        <v>168</v>
      </c>
      <c r="H151" s="57" t="s">
        <v>249</v>
      </c>
      <c r="I151" s="59"/>
    </row>
    <row r="152" spans="2:9" x14ac:dyDescent="0.2">
      <c r="B152" s="29"/>
      <c r="C152" s="30" t="s">
        <v>47</v>
      </c>
      <c r="D152" s="31"/>
      <c r="E152" s="32">
        <f>SUM(E150:E151)</f>
        <v>136339178</v>
      </c>
      <c r="G152" s="30"/>
      <c r="H152" s="31"/>
      <c r="I152" s="33"/>
    </row>
    <row r="153" spans="2:9" x14ac:dyDescent="0.2">
      <c r="B153" s="101"/>
      <c r="C153" s="102"/>
      <c r="D153" s="86"/>
      <c r="E153" s="87"/>
      <c r="G153" s="103"/>
      <c r="H153" s="89"/>
      <c r="I153" s="90"/>
    </row>
    <row r="154" spans="2:9" x14ac:dyDescent="0.2">
      <c r="B154" s="142"/>
      <c r="C154" s="16" t="s">
        <v>241</v>
      </c>
      <c r="D154" s="16"/>
      <c r="E154" s="7"/>
      <c r="G154" s="16"/>
      <c r="H154" s="10"/>
      <c r="I154" s="8"/>
    </row>
    <row r="155" spans="2:9" ht="32" x14ac:dyDescent="0.2">
      <c r="B155" s="91">
        <v>1</v>
      </c>
      <c r="C155" s="35" t="s">
        <v>157</v>
      </c>
      <c r="D155" s="25" t="s">
        <v>170</v>
      </c>
      <c r="E155" s="36">
        <v>24780000</v>
      </c>
      <c r="G155" s="24" t="s">
        <v>171</v>
      </c>
      <c r="H155" s="38" t="s">
        <v>172</v>
      </c>
      <c r="I155" s="26" t="s">
        <v>32</v>
      </c>
    </row>
    <row r="156" spans="2:9" ht="32" x14ac:dyDescent="0.2">
      <c r="B156" s="91">
        <f t="shared" ref="B156:B157" si="12">B155+1</f>
        <v>2</v>
      </c>
      <c r="C156" s="49" t="s">
        <v>173</v>
      </c>
      <c r="D156" s="25" t="s">
        <v>174</v>
      </c>
      <c r="E156" s="105">
        <f>14358206.88+11472960+478040+2160000+4420000+4995000+3910000+9800000+8960000+7420000+1820000</f>
        <v>69794206.879999995</v>
      </c>
      <c r="G156" s="24" t="s">
        <v>175</v>
      </c>
      <c r="H156" s="81" t="s">
        <v>176</v>
      </c>
      <c r="I156" s="51" t="s">
        <v>52</v>
      </c>
    </row>
    <row r="157" spans="2:9" ht="32" x14ac:dyDescent="0.2">
      <c r="B157" s="91">
        <f t="shared" si="12"/>
        <v>3</v>
      </c>
      <c r="C157" s="49" t="s">
        <v>173</v>
      </c>
      <c r="D157" s="25" t="s">
        <v>177</v>
      </c>
      <c r="E157" s="105">
        <f>3750000+2100000+500000</f>
        <v>6350000</v>
      </c>
      <c r="G157" s="106" t="s">
        <v>178</v>
      </c>
      <c r="H157" s="49" t="s">
        <v>179</v>
      </c>
      <c r="I157" s="51" t="s">
        <v>52</v>
      </c>
    </row>
    <row r="158" spans="2:9" x14ac:dyDescent="0.2">
      <c r="B158" s="29"/>
      <c r="C158" s="31"/>
      <c r="D158" s="31"/>
      <c r="E158" s="32">
        <f>SUM(E155:E157)</f>
        <v>100924206.88</v>
      </c>
      <c r="G158" s="30" t="s">
        <v>47</v>
      </c>
      <c r="H158" s="31"/>
      <c r="I158" s="33"/>
    </row>
    <row r="159" spans="2:9" x14ac:dyDescent="0.2">
      <c r="B159" s="101"/>
      <c r="C159" s="102"/>
      <c r="D159" s="86"/>
      <c r="E159" s="87"/>
      <c r="G159" s="103"/>
      <c r="H159" s="89"/>
      <c r="I159" s="90"/>
    </row>
    <row r="160" spans="2:9" x14ac:dyDescent="0.2">
      <c r="B160" s="142"/>
      <c r="C160" s="13" t="s">
        <v>242</v>
      </c>
      <c r="D160" s="16"/>
      <c r="E160" s="7"/>
      <c r="G160" s="13"/>
      <c r="H160" s="10"/>
      <c r="I160" s="8"/>
    </row>
    <row r="161" spans="2:9" s="43" customFormat="1" ht="48" x14ac:dyDescent="0.2">
      <c r="B161" s="91">
        <v>1</v>
      </c>
      <c r="C161" s="25" t="s">
        <v>48</v>
      </c>
      <c r="D161" s="40" t="s">
        <v>180</v>
      </c>
      <c r="E161" s="50">
        <v>31500000</v>
      </c>
      <c r="G161" s="44" t="s">
        <v>181</v>
      </c>
      <c r="H161" s="45" t="s">
        <v>182</v>
      </c>
      <c r="I161" s="46" t="s">
        <v>74</v>
      </c>
    </row>
    <row r="162" spans="2:9" s="43" customFormat="1" ht="32" x14ac:dyDescent="0.2">
      <c r="B162" s="91">
        <f t="shared" ref="B162:B167" si="13">B161+1</f>
        <v>2</v>
      </c>
      <c r="C162" s="40" t="s">
        <v>39</v>
      </c>
      <c r="D162" s="41" t="s">
        <v>147</v>
      </c>
      <c r="E162" s="107">
        <v>3527662.92</v>
      </c>
      <c r="F162" s="41"/>
      <c r="G162" s="44" t="s">
        <v>183</v>
      </c>
      <c r="H162" s="25" t="s">
        <v>388</v>
      </c>
      <c r="I162" s="46" t="s">
        <v>17</v>
      </c>
    </row>
    <row r="163" spans="2:9" s="43" customFormat="1" ht="32" x14ac:dyDescent="0.2">
      <c r="B163" s="91">
        <f t="shared" si="13"/>
        <v>3</v>
      </c>
      <c r="C163" s="40" t="s">
        <v>39</v>
      </c>
      <c r="D163" s="41" t="s">
        <v>184</v>
      </c>
      <c r="E163" s="107">
        <v>50568170</v>
      </c>
      <c r="G163" s="44" t="s">
        <v>183</v>
      </c>
      <c r="H163" s="25" t="s">
        <v>56</v>
      </c>
      <c r="I163" s="46" t="s">
        <v>17</v>
      </c>
    </row>
    <row r="164" spans="2:9" s="43" customFormat="1" ht="32" x14ac:dyDescent="0.2">
      <c r="B164" s="91">
        <f t="shared" si="13"/>
        <v>4</v>
      </c>
      <c r="C164" s="40" t="s">
        <v>39</v>
      </c>
      <c r="D164" s="41" t="s">
        <v>185</v>
      </c>
      <c r="E164" s="107">
        <v>50568170</v>
      </c>
      <c r="G164" s="44" t="s">
        <v>183</v>
      </c>
      <c r="H164" s="25" t="s">
        <v>22</v>
      </c>
      <c r="I164" s="46" t="s">
        <v>17</v>
      </c>
    </row>
    <row r="165" spans="2:9" s="43" customFormat="1" ht="32" x14ac:dyDescent="0.2">
      <c r="B165" s="91">
        <f t="shared" si="13"/>
        <v>5</v>
      </c>
      <c r="C165" s="40" t="s">
        <v>39</v>
      </c>
      <c r="D165" s="41" t="s">
        <v>149</v>
      </c>
      <c r="E165" s="107">
        <v>18484055.920000002</v>
      </c>
      <c r="G165" s="44" t="s">
        <v>183</v>
      </c>
      <c r="H165" s="25" t="s">
        <v>186</v>
      </c>
      <c r="I165" s="46" t="s">
        <v>17</v>
      </c>
    </row>
    <row r="166" spans="2:9" s="43" customFormat="1" ht="32" x14ac:dyDescent="0.2">
      <c r="B166" s="91">
        <f t="shared" si="13"/>
        <v>6</v>
      </c>
      <c r="C166" s="40" t="s">
        <v>39</v>
      </c>
      <c r="D166" s="41" t="s">
        <v>187</v>
      </c>
      <c r="E166" s="107">
        <v>15511999.16</v>
      </c>
      <c r="G166" s="44" t="s">
        <v>183</v>
      </c>
      <c r="H166" s="25" t="s">
        <v>165</v>
      </c>
      <c r="I166" s="46" t="s">
        <v>17</v>
      </c>
    </row>
    <row r="167" spans="2:9" s="43" customFormat="1" ht="32" x14ac:dyDescent="0.2">
      <c r="B167" s="91">
        <f t="shared" si="13"/>
        <v>7</v>
      </c>
      <c r="C167" s="25" t="s">
        <v>188</v>
      </c>
      <c r="D167" s="40" t="s">
        <v>189</v>
      </c>
      <c r="E167" s="50">
        <v>26994000</v>
      </c>
      <c r="G167" s="44" t="s">
        <v>190</v>
      </c>
      <c r="H167" s="45" t="s">
        <v>255</v>
      </c>
      <c r="I167" s="46" t="s">
        <v>74</v>
      </c>
    </row>
    <row r="168" spans="2:9" x14ac:dyDescent="0.2">
      <c r="B168" s="29"/>
      <c r="C168" s="30" t="s">
        <v>47</v>
      </c>
      <c r="D168" s="31"/>
      <c r="E168" s="32">
        <f>SUM(E161:E167)</f>
        <v>197154058.00000003</v>
      </c>
      <c r="G168" s="30"/>
      <c r="H168" s="31"/>
      <c r="I168" s="33"/>
    </row>
    <row r="169" spans="2:9" x14ac:dyDescent="0.2">
      <c r="B169" s="101"/>
      <c r="C169" s="102"/>
      <c r="D169" s="102"/>
      <c r="E169" s="108"/>
      <c r="G169" s="103"/>
      <c r="H169" s="109"/>
      <c r="I169" s="110"/>
    </row>
    <row r="170" spans="2:9" x14ac:dyDescent="0.2">
      <c r="B170" s="142"/>
      <c r="C170" s="13" t="s">
        <v>243</v>
      </c>
      <c r="D170" s="16"/>
      <c r="E170" s="7"/>
      <c r="G170" s="13"/>
      <c r="H170" s="10"/>
      <c r="I170" s="8"/>
    </row>
    <row r="171" spans="2:9" ht="32" x14ac:dyDescent="0.2">
      <c r="B171" s="91">
        <f t="shared" ref="B171:B177" si="14">B170+1</f>
        <v>1</v>
      </c>
      <c r="C171" s="49" t="s">
        <v>191</v>
      </c>
      <c r="D171" s="49" t="s">
        <v>192</v>
      </c>
      <c r="E171" s="36">
        <f>10000000+2380000+3500000</f>
        <v>15880000</v>
      </c>
      <c r="G171" s="24" t="s">
        <v>193</v>
      </c>
      <c r="H171" s="49" t="s">
        <v>194</v>
      </c>
      <c r="I171" s="26" t="s">
        <v>52</v>
      </c>
    </row>
    <row r="172" spans="2:9" ht="32" x14ac:dyDescent="0.2">
      <c r="B172" s="91">
        <f t="shared" si="14"/>
        <v>2</v>
      </c>
      <c r="C172" s="49" t="s">
        <v>39</v>
      </c>
      <c r="D172" s="22" t="s">
        <v>54</v>
      </c>
      <c r="E172" s="55">
        <v>11885195.640000001</v>
      </c>
      <c r="G172" s="44" t="s">
        <v>195</v>
      </c>
      <c r="H172" s="25" t="s">
        <v>16</v>
      </c>
      <c r="I172" s="26" t="s">
        <v>17</v>
      </c>
    </row>
    <row r="173" spans="2:9" ht="32" x14ac:dyDescent="0.2">
      <c r="B173" s="91">
        <f t="shared" si="14"/>
        <v>3</v>
      </c>
      <c r="C173" s="49" t="s">
        <v>39</v>
      </c>
      <c r="D173" s="22" t="s">
        <v>79</v>
      </c>
      <c r="E173" s="45">
        <v>3740026.92</v>
      </c>
      <c r="G173" s="44" t="s">
        <v>195</v>
      </c>
      <c r="H173" s="25" t="s">
        <v>19</v>
      </c>
      <c r="I173" s="26" t="s">
        <v>17</v>
      </c>
    </row>
    <row r="174" spans="2:9" ht="32" x14ac:dyDescent="0.2">
      <c r="B174" s="91">
        <f t="shared" si="14"/>
        <v>4</v>
      </c>
      <c r="C174" s="49" t="s">
        <v>39</v>
      </c>
      <c r="D174" s="22" t="s">
        <v>43</v>
      </c>
      <c r="E174" s="45">
        <v>2676946</v>
      </c>
      <c r="G174" s="44" t="s">
        <v>195</v>
      </c>
      <c r="H174" s="25" t="s">
        <v>388</v>
      </c>
      <c r="I174" s="26" t="s">
        <v>17</v>
      </c>
    </row>
    <row r="175" spans="2:9" ht="32" x14ac:dyDescent="0.2">
      <c r="B175" s="91">
        <f t="shared" si="14"/>
        <v>5</v>
      </c>
      <c r="C175" s="49" t="s">
        <v>39</v>
      </c>
      <c r="D175" s="22" t="s">
        <v>86</v>
      </c>
      <c r="E175" s="45">
        <v>7829150.5999999996</v>
      </c>
      <c r="G175" s="44" t="s">
        <v>195</v>
      </c>
      <c r="H175" s="25" t="s">
        <v>22</v>
      </c>
      <c r="I175" s="26" t="s">
        <v>17</v>
      </c>
    </row>
    <row r="176" spans="2:9" s="43" customFormat="1" ht="32" x14ac:dyDescent="0.2">
      <c r="B176" s="91">
        <f t="shared" si="14"/>
        <v>6</v>
      </c>
      <c r="C176" s="73" t="s">
        <v>133</v>
      </c>
      <c r="D176" s="73" t="s">
        <v>196</v>
      </c>
      <c r="E176" s="111">
        <v>71723412</v>
      </c>
      <c r="F176" s="111"/>
      <c r="G176" s="72" t="s">
        <v>195</v>
      </c>
      <c r="H176" s="45" t="s">
        <v>250</v>
      </c>
      <c r="I176" s="46" t="s">
        <v>74</v>
      </c>
    </row>
    <row r="177" spans="2:9" s="43" customFormat="1" ht="32" x14ac:dyDescent="0.2">
      <c r="B177" s="91">
        <f t="shared" si="14"/>
        <v>7</v>
      </c>
      <c r="C177" s="25" t="s">
        <v>197</v>
      </c>
      <c r="D177" s="25" t="s">
        <v>198</v>
      </c>
      <c r="E177" s="50">
        <v>18225780</v>
      </c>
      <c r="F177" s="50"/>
      <c r="G177" s="72" t="s">
        <v>199</v>
      </c>
      <c r="H177" s="45" t="s">
        <v>256</v>
      </c>
      <c r="I177" s="46" t="s">
        <v>74</v>
      </c>
    </row>
    <row r="178" spans="2:9" x14ac:dyDescent="0.2">
      <c r="B178" s="29"/>
      <c r="C178" s="30" t="s">
        <v>47</v>
      </c>
      <c r="D178" s="31"/>
      <c r="E178" s="32">
        <f>SUM(E171:E177)</f>
        <v>131960511.16</v>
      </c>
      <c r="G178" s="30"/>
      <c r="H178" s="31"/>
      <c r="I178" s="33"/>
    </row>
    <row r="179" spans="2:9" x14ac:dyDescent="0.2">
      <c r="B179" s="101"/>
      <c r="C179" s="102"/>
      <c r="D179" s="102"/>
      <c r="E179" s="108"/>
      <c r="G179" s="103"/>
      <c r="H179" s="109"/>
      <c r="I179" s="110"/>
    </row>
    <row r="180" spans="2:9" x14ac:dyDescent="0.2">
      <c r="B180" s="101"/>
      <c r="C180" s="102"/>
      <c r="D180" s="102"/>
      <c r="E180" s="108"/>
      <c r="G180" s="103"/>
      <c r="H180" s="109"/>
      <c r="I180" s="110"/>
    </row>
    <row r="181" spans="2:9" x14ac:dyDescent="0.2">
      <c r="B181" s="142"/>
      <c r="C181" s="13" t="s">
        <v>244</v>
      </c>
      <c r="D181" s="16"/>
      <c r="E181" s="7"/>
      <c r="G181" s="13"/>
      <c r="H181" s="10"/>
      <c r="I181" s="8"/>
    </row>
    <row r="182" spans="2:9" ht="32" x14ac:dyDescent="0.2">
      <c r="B182" s="91">
        <f t="shared" ref="B182:B190" si="15">B181+1</f>
        <v>1</v>
      </c>
      <c r="C182" s="40" t="s">
        <v>62</v>
      </c>
      <c r="D182" s="25" t="s">
        <v>63</v>
      </c>
      <c r="E182" s="53">
        <f>31705000+54555000</f>
        <v>86260000</v>
      </c>
      <c r="G182" s="44" t="s">
        <v>200</v>
      </c>
      <c r="H182" s="54" t="s">
        <v>201</v>
      </c>
      <c r="I182" s="26" t="s">
        <v>66</v>
      </c>
    </row>
    <row r="183" spans="2:9" ht="32" x14ac:dyDescent="0.2">
      <c r="B183" s="91">
        <f t="shared" si="15"/>
        <v>2</v>
      </c>
      <c r="C183" s="49" t="s">
        <v>39</v>
      </c>
      <c r="D183" s="22" t="s">
        <v>103</v>
      </c>
      <c r="E183" s="112">
        <v>13836860</v>
      </c>
      <c r="G183" s="44" t="s">
        <v>202</v>
      </c>
      <c r="H183" s="40" t="s">
        <v>203</v>
      </c>
      <c r="I183" s="26" t="s">
        <v>17</v>
      </c>
    </row>
    <row r="184" spans="2:9" ht="32" x14ac:dyDescent="0.2">
      <c r="B184" s="91">
        <f t="shared" si="15"/>
        <v>3</v>
      </c>
      <c r="C184" s="49" t="s">
        <v>39</v>
      </c>
      <c r="D184" s="22" t="s">
        <v>42</v>
      </c>
      <c r="E184" s="112">
        <v>31297130</v>
      </c>
      <c r="G184" s="44" t="s">
        <v>202</v>
      </c>
      <c r="H184" s="40" t="s">
        <v>56</v>
      </c>
      <c r="I184" s="26" t="s">
        <v>17</v>
      </c>
    </row>
    <row r="185" spans="2:9" s="18" customFormat="1" ht="32" x14ac:dyDescent="0.2">
      <c r="B185" s="65">
        <f t="shared" si="15"/>
        <v>4</v>
      </c>
      <c r="C185" s="35" t="s">
        <v>39</v>
      </c>
      <c r="D185" s="35" t="s">
        <v>42</v>
      </c>
      <c r="E185" s="113">
        <v>11064878</v>
      </c>
      <c r="G185" s="72" t="s">
        <v>202</v>
      </c>
      <c r="H185" s="25" t="s">
        <v>58</v>
      </c>
      <c r="I185" s="26" t="s">
        <v>17</v>
      </c>
    </row>
    <row r="186" spans="2:9" ht="32" x14ac:dyDescent="0.2">
      <c r="B186" s="91">
        <f t="shared" si="15"/>
        <v>5</v>
      </c>
      <c r="C186" s="49" t="s">
        <v>39</v>
      </c>
      <c r="D186" s="22" t="s">
        <v>42</v>
      </c>
      <c r="E186" s="112">
        <v>9721195.3200000003</v>
      </c>
      <c r="G186" s="44" t="s">
        <v>202</v>
      </c>
      <c r="H186" s="40" t="s">
        <v>22</v>
      </c>
      <c r="I186" s="26" t="s">
        <v>17</v>
      </c>
    </row>
    <row r="187" spans="2:9" ht="32" x14ac:dyDescent="0.2">
      <c r="B187" s="91">
        <f t="shared" si="15"/>
        <v>6</v>
      </c>
      <c r="C187" s="49" t="s">
        <v>39</v>
      </c>
      <c r="D187" s="22" t="s">
        <v>69</v>
      </c>
      <c r="E187" s="112">
        <v>2741877.5</v>
      </c>
      <c r="G187" s="44" t="s">
        <v>202</v>
      </c>
      <c r="H187" s="25" t="s">
        <v>388</v>
      </c>
      <c r="I187" s="26" t="s">
        <v>17</v>
      </c>
    </row>
    <row r="188" spans="2:9" ht="32" x14ac:dyDescent="0.2">
      <c r="B188" s="91">
        <f t="shared" si="15"/>
        <v>7</v>
      </c>
      <c r="C188" s="49" t="s">
        <v>39</v>
      </c>
      <c r="D188" s="22" t="s">
        <v>43</v>
      </c>
      <c r="E188" s="112">
        <v>1645470</v>
      </c>
      <c r="G188" s="44" t="s">
        <v>202</v>
      </c>
      <c r="H188" s="41" t="s">
        <v>204</v>
      </c>
      <c r="I188" s="26" t="s">
        <v>17</v>
      </c>
    </row>
    <row r="189" spans="2:9" s="43" customFormat="1" ht="32" x14ac:dyDescent="0.2">
      <c r="B189" s="91">
        <f t="shared" si="15"/>
        <v>8</v>
      </c>
      <c r="C189" s="41" t="s">
        <v>205</v>
      </c>
      <c r="D189" s="41" t="s">
        <v>206</v>
      </c>
      <c r="E189" s="56">
        <v>44500000</v>
      </c>
      <c r="F189" s="56"/>
      <c r="G189" s="72" t="s">
        <v>207</v>
      </c>
      <c r="H189" s="45" t="s">
        <v>257</v>
      </c>
      <c r="I189" s="46" t="s">
        <v>74</v>
      </c>
    </row>
    <row r="190" spans="2:9" s="43" customFormat="1" ht="48" x14ac:dyDescent="0.2">
      <c r="B190" s="91">
        <f t="shared" si="15"/>
        <v>9</v>
      </c>
      <c r="C190" s="25" t="s">
        <v>75</v>
      </c>
      <c r="D190" s="25" t="s">
        <v>208</v>
      </c>
      <c r="E190" s="50">
        <v>33600000</v>
      </c>
      <c r="F190" s="50"/>
      <c r="G190" s="72" t="s">
        <v>209</v>
      </c>
      <c r="H190" s="45" t="s">
        <v>258</v>
      </c>
      <c r="I190" s="114" t="s">
        <v>36</v>
      </c>
    </row>
    <row r="191" spans="2:9" x14ac:dyDescent="0.2">
      <c r="B191" s="29"/>
      <c r="C191" s="30" t="s">
        <v>47</v>
      </c>
      <c r="D191" s="31"/>
      <c r="E191" s="32">
        <f>SUM(E182:E190)</f>
        <v>234667410.81999999</v>
      </c>
      <c r="G191" s="30"/>
      <c r="H191" s="31"/>
      <c r="I191" s="33"/>
    </row>
    <row r="192" spans="2:9" x14ac:dyDescent="0.2">
      <c r="B192" s="101"/>
      <c r="C192" s="102"/>
      <c r="D192" s="102"/>
      <c r="E192" s="108"/>
      <c r="G192" s="103"/>
      <c r="H192" s="109"/>
      <c r="I192" s="110"/>
    </row>
    <row r="193" spans="2:9" x14ac:dyDescent="0.2">
      <c r="C193" s="13" t="s">
        <v>245</v>
      </c>
    </row>
    <row r="194" spans="2:9" ht="32" x14ac:dyDescent="0.2">
      <c r="B194" s="91">
        <v>1</v>
      </c>
      <c r="C194" s="49" t="s">
        <v>39</v>
      </c>
      <c r="D194" s="22" t="s">
        <v>20</v>
      </c>
      <c r="E194" s="23">
        <v>2229744</v>
      </c>
      <c r="G194" s="37" t="s">
        <v>96</v>
      </c>
      <c r="H194" s="25" t="s">
        <v>388</v>
      </c>
      <c r="I194" s="26" t="s">
        <v>17</v>
      </c>
    </row>
    <row r="195" spans="2:9" ht="32" x14ac:dyDescent="0.2">
      <c r="B195" s="91">
        <f t="shared" ref="B195:B197" si="16">B194+1</f>
        <v>2</v>
      </c>
      <c r="C195" s="49" t="s">
        <v>39</v>
      </c>
      <c r="D195" s="22" t="s">
        <v>21</v>
      </c>
      <c r="E195" s="27">
        <v>83049550</v>
      </c>
      <c r="G195" s="37" t="s">
        <v>96</v>
      </c>
      <c r="H195" s="35" t="s">
        <v>16</v>
      </c>
      <c r="I195" s="26" t="s">
        <v>17</v>
      </c>
    </row>
    <row r="196" spans="2:9" ht="32" x14ac:dyDescent="0.2">
      <c r="B196" s="91">
        <f t="shared" si="16"/>
        <v>3</v>
      </c>
      <c r="C196" s="49" t="s">
        <v>39</v>
      </c>
      <c r="D196" s="22" t="s">
        <v>151</v>
      </c>
      <c r="E196" s="27">
        <v>7241744</v>
      </c>
      <c r="G196" s="37" t="s">
        <v>96</v>
      </c>
      <c r="H196" s="35" t="s">
        <v>22</v>
      </c>
      <c r="I196" s="26" t="s">
        <v>17</v>
      </c>
    </row>
    <row r="197" spans="2:9" ht="32" x14ac:dyDescent="0.2">
      <c r="B197" s="91">
        <f t="shared" si="16"/>
        <v>4</v>
      </c>
      <c r="C197" s="49" t="s">
        <v>39</v>
      </c>
      <c r="D197" s="22" t="s">
        <v>129</v>
      </c>
      <c r="E197" s="27">
        <v>33347200</v>
      </c>
      <c r="G197" s="37" t="s">
        <v>96</v>
      </c>
      <c r="H197" s="35" t="s">
        <v>19</v>
      </c>
      <c r="I197" s="26" t="s">
        <v>17</v>
      </c>
    </row>
    <row r="198" spans="2:9" x14ac:dyDescent="0.2">
      <c r="B198" s="29"/>
      <c r="C198" s="30" t="s">
        <v>47</v>
      </c>
      <c r="D198" s="31"/>
      <c r="E198" s="32">
        <f>SUM(E194:E197)</f>
        <v>125868238</v>
      </c>
      <c r="G198" s="30" t="s">
        <v>47</v>
      </c>
      <c r="H198" s="31"/>
      <c r="I198" s="33"/>
    </row>
    <row r="199" spans="2:9" x14ac:dyDescent="0.2">
      <c r="B199" s="115"/>
      <c r="C199" s="116"/>
      <c r="D199" s="116"/>
      <c r="E199" s="117"/>
      <c r="G199" s="118"/>
      <c r="H199" s="119"/>
      <c r="I199" s="120"/>
    </row>
    <row r="200" spans="2:9" x14ac:dyDescent="0.2">
      <c r="B200" s="142"/>
      <c r="C200" s="16" t="s">
        <v>246</v>
      </c>
      <c r="D200" s="16"/>
      <c r="E200" s="7"/>
      <c r="G200" s="16"/>
      <c r="H200" s="10"/>
      <c r="I200" s="8"/>
    </row>
    <row r="201" spans="2:9" ht="32" x14ac:dyDescent="0.2">
      <c r="B201" s="91">
        <f t="shared" ref="B201:B203" si="17">B200+1</f>
        <v>1</v>
      </c>
      <c r="C201" s="121" t="s">
        <v>210</v>
      </c>
      <c r="D201" s="49" t="s">
        <v>211</v>
      </c>
      <c r="E201" s="122">
        <v>369241250</v>
      </c>
      <c r="G201" s="72" t="s">
        <v>212</v>
      </c>
      <c r="H201" s="123" t="s">
        <v>386</v>
      </c>
      <c r="I201" s="64" t="s">
        <v>213</v>
      </c>
    </row>
    <row r="202" spans="2:9" ht="64" x14ac:dyDescent="0.2">
      <c r="B202" s="91">
        <f t="shared" si="17"/>
        <v>2</v>
      </c>
      <c r="C202" s="121" t="s">
        <v>214</v>
      </c>
      <c r="D202" s="49" t="s">
        <v>215</v>
      </c>
      <c r="E202" s="122">
        <f>17540040+18000000</f>
        <v>35540040</v>
      </c>
      <c r="G202" s="124" t="s">
        <v>216</v>
      </c>
      <c r="H202" s="123" t="s">
        <v>217</v>
      </c>
      <c r="I202" s="64" t="s">
        <v>218</v>
      </c>
    </row>
    <row r="203" spans="2:9" s="18" customFormat="1" ht="48" x14ac:dyDescent="0.2">
      <c r="B203" s="65">
        <f t="shared" si="17"/>
        <v>3</v>
      </c>
      <c r="C203" s="125" t="s">
        <v>219</v>
      </c>
      <c r="D203" s="35" t="s">
        <v>220</v>
      </c>
      <c r="E203" s="126">
        <v>399931041.17000002</v>
      </c>
      <c r="G203" s="127" t="s">
        <v>221</v>
      </c>
      <c r="H203" s="128" t="s">
        <v>387</v>
      </c>
      <c r="I203" s="64" t="s">
        <v>222</v>
      </c>
    </row>
    <row r="204" spans="2:9" x14ac:dyDescent="0.2">
      <c r="B204" s="29"/>
      <c r="C204" s="30" t="s">
        <v>47</v>
      </c>
      <c r="D204" s="31"/>
      <c r="E204" s="32">
        <f>SUM(E201:E203)</f>
        <v>804712331.17000008</v>
      </c>
      <c r="G204" s="30"/>
      <c r="H204" s="31"/>
      <c r="I204" s="33"/>
    </row>
    <row r="205" spans="2:9" x14ac:dyDescent="0.2">
      <c r="B205" s="129"/>
      <c r="C205" s="130" t="s">
        <v>223</v>
      </c>
      <c r="D205" s="131"/>
      <c r="E205" s="137">
        <f>E16+E22+E30+E39+E50+E57+E68+E81+E91+E101+E110+E117+E126+E138+E147+E152+E158+E168+E178+E191+E198+E204</f>
        <v>4613215438.2200003</v>
      </c>
      <c r="G205" s="130"/>
      <c r="H205" s="132"/>
      <c r="I205" s="133"/>
    </row>
    <row r="211" spans="5:5" x14ac:dyDescent="0.2">
      <c r="E211" s="134"/>
    </row>
    <row r="212" spans="5:5" x14ac:dyDescent="0.2">
      <c r="E212" s="135"/>
    </row>
  </sheetData>
  <mergeCells count="16">
    <mergeCell ref="I8:I9"/>
    <mergeCell ref="B8:B9"/>
    <mergeCell ref="C8:C9"/>
    <mergeCell ref="D8:D9"/>
    <mergeCell ref="E8:E9"/>
    <mergeCell ref="G8:H8"/>
    <mergeCell ref="B127:B128"/>
    <mergeCell ref="B17:B18"/>
    <mergeCell ref="B23:B24"/>
    <mergeCell ref="B31:B32"/>
    <mergeCell ref="B40:B41"/>
    <mergeCell ref="B51:B52"/>
    <mergeCell ref="B58:B59"/>
    <mergeCell ref="B69:B70"/>
    <mergeCell ref="B102:B103"/>
    <mergeCell ref="B118:B12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K212"/>
  <sheetViews>
    <sheetView tabSelected="1" workbookViewId="0">
      <selection activeCell="E207" sqref="E207:E209"/>
    </sheetView>
  </sheetViews>
  <sheetFormatPr baseColWidth="10" defaultColWidth="9.1640625" defaultRowHeight="16" x14ac:dyDescent="0.2"/>
  <cols>
    <col min="1" max="1" width="1" style="1" customWidth="1"/>
    <col min="2" max="2" width="4.83203125" style="1" customWidth="1"/>
    <col min="3" max="3" width="25.33203125" style="1" customWidth="1"/>
    <col min="4" max="4" width="45" style="1" customWidth="1"/>
    <col min="5" max="5" width="21.1640625" style="1" customWidth="1"/>
    <col min="6" max="6" width="2" style="1" hidden="1" customWidth="1"/>
    <col min="7" max="7" width="0" hidden="1" customWidth="1"/>
    <col min="8" max="8" width="43" style="1" customWidth="1"/>
    <col min="9" max="9" width="13.6640625" style="2" hidden="1" customWidth="1"/>
    <col min="10" max="10" width="9.1640625" style="1"/>
    <col min="11" max="11" width="17.1640625" style="2" hidden="1" customWidth="1"/>
    <col min="12" max="16384" width="9.1640625" style="1"/>
  </cols>
  <sheetData>
    <row r="1" spans="2:11" x14ac:dyDescent="0.2">
      <c r="E1" s="2" t="s">
        <v>0</v>
      </c>
    </row>
    <row r="2" spans="2:11" x14ac:dyDescent="0.2">
      <c r="E2" s="2" t="s">
        <v>1</v>
      </c>
    </row>
    <row r="3" spans="2:11" x14ac:dyDescent="0.2">
      <c r="E3" s="3" t="s">
        <v>2</v>
      </c>
    </row>
    <row r="4" spans="2:11" x14ac:dyDescent="0.2">
      <c r="B4" s="4" t="s">
        <v>3</v>
      </c>
      <c r="C4" s="5" t="s">
        <v>247</v>
      </c>
      <c r="D4" s="6"/>
      <c r="H4" s="7"/>
      <c r="I4" s="8"/>
    </row>
    <row r="5" spans="2:11" x14ac:dyDescent="0.2">
      <c r="C5" s="9"/>
      <c r="D5" s="6" t="s">
        <v>4</v>
      </c>
      <c r="E5" s="10"/>
      <c r="F5" s="11"/>
      <c r="H5" s="10"/>
      <c r="I5" s="8"/>
    </row>
    <row r="6" spans="2:11" x14ac:dyDescent="0.2">
      <c r="D6" s="12"/>
      <c r="E6" s="10"/>
      <c r="F6" s="11"/>
      <c r="H6" s="136" t="s">
        <v>225</v>
      </c>
      <c r="I6" s="8"/>
    </row>
    <row r="7" spans="2:11" x14ac:dyDescent="0.2">
      <c r="C7" s="13" t="s">
        <v>224</v>
      </c>
      <c r="D7" s="14"/>
      <c r="E7" s="15"/>
      <c r="H7" s="16"/>
      <c r="I7" s="13"/>
      <c r="K7" s="1"/>
    </row>
    <row r="8" spans="2:11" s="18" customFormat="1" ht="15" customHeight="1" x14ac:dyDescent="0.2">
      <c r="B8" s="149" t="s">
        <v>5</v>
      </c>
      <c r="C8" s="149" t="s">
        <v>391</v>
      </c>
      <c r="D8" s="149" t="s">
        <v>7</v>
      </c>
      <c r="E8" s="151" t="s">
        <v>8</v>
      </c>
      <c r="F8" s="17"/>
      <c r="H8" s="149" t="s">
        <v>390</v>
      </c>
      <c r="I8" s="147" t="s">
        <v>10</v>
      </c>
      <c r="K8" s="21" t="s">
        <v>9</v>
      </c>
    </row>
    <row r="9" spans="2:11" s="18" customFormat="1" ht="42.5" customHeight="1" x14ac:dyDescent="0.2">
      <c r="B9" s="150"/>
      <c r="C9" s="150"/>
      <c r="D9" s="150"/>
      <c r="E9" s="152"/>
      <c r="F9" s="19"/>
      <c r="H9" s="150"/>
      <c r="I9" s="148"/>
      <c r="K9" s="20" t="s">
        <v>11</v>
      </c>
    </row>
    <row r="10" spans="2:11" ht="30" customHeight="1" x14ac:dyDescent="0.2">
      <c r="B10" s="139">
        <v>1</v>
      </c>
      <c r="C10" s="139" t="s">
        <v>39</v>
      </c>
      <c r="D10" s="22" t="s">
        <v>14</v>
      </c>
      <c r="E10" s="23">
        <v>19395638.649999999</v>
      </c>
      <c r="H10" s="25" t="s">
        <v>269</v>
      </c>
      <c r="I10" s="26" t="s">
        <v>17</v>
      </c>
      <c r="K10" s="24" t="s">
        <v>15</v>
      </c>
    </row>
    <row r="11" spans="2:11" ht="32" x14ac:dyDescent="0.2">
      <c r="B11" s="143">
        <v>2</v>
      </c>
      <c r="C11" s="139" t="s">
        <v>39</v>
      </c>
      <c r="D11" s="22" t="s">
        <v>18</v>
      </c>
      <c r="E11" s="27">
        <v>44467582.810000002</v>
      </c>
      <c r="H11" s="25" t="s">
        <v>270</v>
      </c>
      <c r="I11" s="26" t="s">
        <v>17</v>
      </c>
      <c r="K11" s="24" t="s">
        <v>15</v>
      </c>
    </row>
    <row r="12" spans="2:11" ht="32" x14ac:dyDescent="0.2">
      <c r="B12" s="139">
        <v>3</v>
      </c>
      <c r="C12" s="139" t="s">
        <v>39</v>
      </c>
      <c r="D12" s="22" t="s">
        <v>20</v>
      </c>
      <c r="E12" s="27">
        <v>2318200</v>
      </c>
      <c r="H12" s="25" t="s">
        <v>271</v>
      </c>
      <c r="I12" s="26" t="s">
        <v>17</v>
      </c>
      <c r="K12" s="24" t="s">
        <v>15</v>
      </c>
    </row>
    <row r="13" spans="2:11" ht="32" x14ac:dyDescent="0.2">
      <c r="B13" s="143">
        <v>4</v>
      </c>
      <c r="C13" s="139" t="s">
        <v>39</v>
      </c>
      <c r="D13" s="22" t="s">
        <v>21</v>
      </c>
      <c r="E13" s="27">
        <v>3758355</v>
      </c>
      <c r="H13" s="25" t="s">
        <v>272</v>
      </c>
      <c r="I13" s="26" t="s">
        <v>17</v>
      </c>
      <c r="K13" s="24" t="s">
        <v>15</v>
      </c>
    </row>
    <row r="14" spans="2:11" ht="32" x14ac:dyDescent="0.2">
      <c r="B14" s="139">
        <v>5</v>
      </c>
      <c r="C14" s="139" t="s">
        <v>39</v>
      </c>
      <c r="D14" s="22" t="s">
        <v>23</v>
      </c>
      <c r="E14" s="27">
        <v>16999950</v>
      </c>
      <c r="H14" s="25" t="s">
        <v>273</v>
      </c>
      <c r="I14" s="26" t="s">
        <v>17</v>
      </c>
      <c r="K14" s="24" t="s">
        <v>15</v>
      </c>
    </row>
    <row r="15" spans="2:11" ht="32" x14ac:dyDescent="0.2">
      <c r="B15" s="143">
        <v>6</v>
      </c>
      <c r="C15" s="139" t="s">
        <v>39</v>
      </c>
      <c r="D15" s="22" t="s">
        <v>25</v>
      </c>
      <c r="E15" s="28">
        <v>10276016</v>
      </c>
      <c r="H15" s="25" t="s">
        <v>274</v>
      </c>
      <c r="I15" s="26" t="s">
        <v>17</v>
      </c>
      <c r="K15" s="24" t="s">
        <v>15</v>
      </c>
    </row>
    <row r="16" spans="2:11" x14ac:dyDescent="0.2">
      <c r="B16" s="29"/>
      <c r="C16" s="30" t="s">
        <v>27</v>
      </c>
      <c r="D16" s="31"/>
      <c r="E16" s="32">
        <f>SUM(E10:E15)</f>
        <v>97215742.460000008</v>
      </c>
      <c r="H16" s="31"/>
      <c r="I16" s="33"/>
      <c r="K16" s="30"/>
    </row>
    <row r="17" spans="2:11" x14ac:dyDescent="0.2">
      <c r="B17" s="154"/>
      <c r="C17" s="16"/>
      <c r="D17" s="16"/>
      <c r="E17" s="7"/>
      <c r="H17" s="7"/>
      <c r="I17" s="8"/>
      <c r="K17" s="13"/>
    </row>
    <row r="18" spans="2:11" x14ac:dyDescent="0.2">
      <c r="B18" s="154"/>
      <c r="C18" s="13" t="s">
        <v>226</v>
      </c>
      <c r="D18" s="16"/>
      <c r="E18" s="7"/>
      <c r="H18" s="7"/>
      <c r="I18" s="8"/>
      <c r="K18" s="1"/>
    </row>
    <row r="19" spans="2:11" ht="32" x14ac:dyDescent="0.2">
      <c r="B19" s="34">
        <v>1</v>
      </c>
      <c r="C19" s="35" t="s">
        <v>28</v>
      </c>
      <c r="D19" s="25" t="s">
        <v>29</v>
      </c>
      <c r="E19" s="36">
        <v>37900000</v>
      </c>
      <c r="H19" s="38" t="s">
        <v>277</v>
      </c>
      <c r="I19" s="26" t="s">
        <v>32</v>
      </c>
      <c r="K19" s="37" t="s">
        <v>30</v>
      </c>
    </row>
    <row r="20" spans="2:11" s="43" customFormat="1" ht="32" x14ac:dyDescent="0.2">
      <c r="B20" s="39">
        <v>2</v>
      </c>
      <c r="C20" s="40" t="s">
        <v>33</v>
      </c>
      <c r="D20" s="41" t="s">
        <v>34</v>
      </c>
      <c r="E20" s="42">
        <v>62665141.789999999</v>
      </c>
      <c r="H20" s="45" t="s">
        <v>275</v>
      </c>
      <c r="I20" s="46" t="s">
        <v>36</v>
      </c>
      <c r="K20" s="44" t="s">
        <v>35</v>
      </c>
    </row>
    <row r="21" spans="2:11" s="43" customFormat="1" ht="32" x14ac:dyDescent="0.2">
      <c r="B21" s="39">
        <v>3</v>
      </c>
      <c r="C21" s="25" t="s">
        <v>37</v>
      </c>
      <c r="D21" s="41" t="s">
        <v>38</v>
      </c>
      <c r="E21" s="47">
        <v>48495951.399999999</v>
      </c>
      <c r="H21" s="45" t="s">
        <v>276</v>
      </c>
      <c r="I21" s="46" t="s">
        <v>36</v>
      </c>
      <c r="K21" s="44" t="s">
        <v>30</v>
      </c>
    </row>
    <row r="22" spans="2:11" x14ac:dyDescent="0.2">
      <c r="B22" s="29"/>
      <c r="C22" s="30" t="s">
        <v>27</v>
      </c>
      <c r="D22" s="31"/>
      <c r="E22" s="32">
        <f>SUM(E19:E21)</f>
        <v>149061093.19</v>
      </c>
      <c r="H22" s="31"/>
      <c r="I22" s="33"/>
      <c r="K22" s="30"/>
    </row>
    <row r="23" spans="2:11" x14ac:dyDescent="0.2">
      <c r="B23" s="154"/>
      <c r="C23" s="16"/>
      <c r="D23" s="16"/>
      <c r="E23" s="7"/>
      <c r="H23" s="7"/>
      <c r="I23" s="8"/>
      <c r="K23" s="13"/>
    </row>
    <row r="24" spans="2:11" x14ac:dyDescent="0.2">
      <c r="B24" s="154"/>
      <c r="C24" s="16" t="s">
        <v>227</v>
      </c>
      <c r="D24" s="16"/>
      <c r="E24" s="7"/>
      <c r="H24" s="7"/>
      <c r="I24" s="8"/>
      <c r="K24" s="1"/>
    </row>
    <row r="25" spans="2:11" ht="32" x14ac:dyDescent="0.2">
      <c r="B25" s="48">
        <v>1</v>
      </c>
      <c r="C25" s="49" t="s">
        <v>39</v>
      </c>
      <c r="D25" s="22" t="s">
        <v>40</v>
      </c>
      <c r="E25" s="23">
        <v>29009055</v>
      </c>
      <c r="H25" s="35" t="s">
        <v>278</v>
      </c>
      <c r="I25" s="26" t="s">
        <v>17</v>
      </c>
      <c r="K25" s="24" t="s">
        <v>41</v>
      </c>
    </row>
    <row r="26" spans="2:11" ht="32" x14ac:dyDescent="0.2">
      <c r="B26" s="48">
        <f>B25+1</f>
        <v>2</v>
      </c>
      <c r="C26" s="49" t="s">
        <v>39</v>
      </c>
      <c r="D26" s="22" t="s">
        <v>42</v>
      </c>
      <c r="E26" s="27">
        <v>35528300</v>
      </c>
      <c r="H26" s="35" t="s">
        <v>279</v>
      </c>
      <c r="I26" s="26" t="s">
        <v>17</v>
      </c>
      <c r="K26" s="24" t="s">
        <v>41</v>
      </c>
    </row>
    <row r="27" spans="2:11" ht="32" x14ac:dyDescent="0.2">
      <c r="B27" s="48">
        <f>B26+1</f>
        <v>3</v>
      </c>
      <c r="C27" s="49" t="s">
        <v>39</v>
      </c>
      <c r="D27" s="22" t="s">
        <v>43</v>
      </c>
      <c r="E27" s="27">
        <v>2121300</v>
      </c>
      <c r="H27" s="35" t="s">
        <v>280</v>
      </c>
      <c r="I27" s="26" t="s">
        <v>17</v>
      </c>
      <c r="K27" s="24" t="s">
        <v>41</v>
      </c>
    </row>
    <row r="28" spans="2:11" ht="32" x14ac:dyDescent="0.2">
      <c r="B28" s="48">
        <f>B27+1</f>
        <v>4</v>
      </c>
      <c r="C28" s="49" t="s">
        <v>39</v>
      </c>
      <c r="D28" s="22" t="s">
        <v>44</v>
      </c>
      <c r="E28" s="27">
        <v>18606300</v>
      </c>
      <c r="H28" s="35" t="s">
        <v>281</v>
      </c>
      <c r="I28" s="26" t="s">
        <v>17</v>
      </c>
      <c r="K28" s="24" t="s">
        <v>41</v>
      </c>
    </row>
    <row r="29" spans="2:11" ht="32" x14ac:dyDescent="0.2">
      <c r="B29" s="48">
        <f>B28+1</f>
        <v>5</v>
      </c>
      <c r="C29" s="49" t="s">
        <v>39</v>
      </c>
      <c r="D29" s="22" t="s">
        <v>45</v>
      </c>
      <c r="E29" s="27">
        <v>2183000</v>
      </c>
      <c r="H29" s="35" t="s">
        <v>282</v>
      </c>
      <c r="I29" s="26" t="s">
        <v>17</v>
      </c>
      <c r="K29" s="24" t="s">
        <v>41</v>
      </c>
    </row>
    <row r="30" spans="2:11" x14ac:dyDescent="0.2">
      <c r="B30" s="29"/>
      <c r="C30" s="30" t="s">
        <v>47</v>
      </c>
      <c r="D30" s="31"/>
      <c r="E30" s="32">
        <f>SUM(E25:E29)</f>
        <v>87447955</v>
      </c>
      <c r="H30" s="31"/>
      <c r="I30" s="33"/>
      <c r="K30" s="30"/>
    </row>
    <row r="31" spans="2:11" x14ac:dyDescent="0.2">
      <c r="B31" s="154"/>
      <c r="C31" s="16"/>
      <c r="D31" s="16"/>
      <c r="E31" s="7"/>
      <c r="H31" s="7"/>
      <c r="I31" s="8"/>
      <c r="K31" s="13"/>
    </row>
    <row r="32" spans="2:11" x14ac:dyDescent="0.2">
      <c r="B32" s="154"/>
      <c r="C32" s="13" t="s">
        <v>228</v>
      </c>
      <c r="D32" s="16"/>
      <c r="E32" s="7"/>
      <c r="H32" s="7"/>
      <c r="I32" s="8"/>
    </row>
    <row r="33" spans="2:11" s="43" customFormat="1" ht="48" x14ac:dyDescent="0.2">
      <c r="B33" s="39">
        <f>B32+1</f>
        <v>1</v>
      </c>
      <c r="C33" s="25" t="s">
        <v>48</v>
      </c>
      <c r="D33" s="40" t="s">
        <v>49</v>
      </c>
      <c r="E33" s="50">
        <v>36755000</v>
      </c>
      <c r="H33" s="45" t="s">
        <v>283</v>
      </c>
      <c r="I33" s="51" t="s">
        <v>52</v>
      </c>
      <c r="K33" s="44" t="s">
        <v>50</v>
      </c>
    </row>
    <row r="34" spans="2:11" ht="32" x14ac:dyDescent="0.2">
      <c r="B34" s="48">
        <f>B33+1</f>
        <v>2</v>
      </c>
      <c r="C34" s="49" t="s">
        <v>39</v>
      </c>
      <c r="D34" s="22" t="s">
        <v>53</v>
      </c>
      <c r="E34" s="52">
        <v>6824375.7000000002</v>
      </c>
      <c r="H34" s="35" t="s">
        <v>284</v>
      </c>
      <c r="I34" s="26" t="s">
        <v>17</v>
      </c>
      <c r="K34" s="24" t="s">
        <v>30</v>
      </c>
    </row>
    <row r="35" spans="2:11" ht="32" x14ac:dyDescent="0.2">
      <c r="B35" s="48">
        <f t="shared" ref="B35:B38" si="0">B34+1</f>
        <v>3</v>
      </c>
      <c r="C35" s="49" t="s">
        <v>39</v>
      </c>
      <c r="D35" s="22" t="s">
        <v>43</v>
      </c>
      <c r="E35" s="52">
        <v>1804870</v>
      </c>
      <c r="H35" s="35" t="s">
        <v>293</v>
      </c>
      <c r="I35" s="26" t="s">
        <v>17</v>
      </c>
      <c r="K35" s="24" t="s">
        <v>30</v>
      </c>
    </row>
    <row r="36" spans="2:11" ht="32" x14ac:dyDescent="0.2">
      <c r="B36" s="48">
        <f t="shared" si="0"/>
        <v>4</v>
      </c>
      <c r="C36" s="49" t="s">
        <v>39</v>
      </c>
      <c r="D36" s="22" t="s">
        <v>54</v>
      </c>
      <c r="E36" s="52">
        <v>6876324.6399999997</v>
      </c>
      <c r="H36" s="35" t="s">
        <v>285</v>
      </c>
      <c r="I36" s="26" t="s">
        <v>17</v>
      </c>
      <c r="K36" s="24" t="s">
        <v>30</v>
      </c>
    </row>
    <row r="37" spans="2:11" ht="32" x14ac:dyDescent="0.2">
      <c r="B37" s="48">
        <f t="shared" si="0"/>
        <v>5</v>
      </c>
      <c r="C37" s="49" t="s">
        <v>39</v>
      </c>
      <c r="D37" s="22" t="s">
        <v>55</v>
      </c>
      <c r="E37" s="52">
        <v>26192829.02</v>
      </c>
      <c r="H37" s="35" t="s">
        <v>286</v>
      </c>
      <c r="I37" s="26" t="s">
        <v>17</v>
      </c>
      <c r="K37" s="24" t="s">
        <v>30</v>
      </c>
    </row>
    <row r="38" spans="2:11" s="18" customFormat="1" ht="32" x14ac:dyDescent="0.2">
      <c r="B38" s="48">
        <f t="shared" si="0"/>
        <v>6</v>
      </c>
      <c r="C38" s="35" t="s">
        <v>39</v>
      </c>
      <c r="D38" s="35" t="s">
        <v>57</v>
      </c>
      <c r="E38" s="52">
        <v>18882250.68</v>
      </c>
      <c r="H38" s="35" t="s">
        <v>287</v>
      </c>
      <c r="I38" s="26" t="s">
        <v>17</v>
      </c>
      <c r="K38" s="37" t="s">
        <v>30</v>
      </c>
    </row>
    <row r="39" spans="2:11" x14ac:dyDescent="0.2">
      <c r="B39" s="29"/>
      <c r="C39" s="30" t="s">
        <v>47</v>
      </c>
      <c r="D39" s="31"/>
      <c r="E39" s="32">
        <f>SUM(E33:E38)</f>
        <v>97335650.039999992</v>
      </c>
      <c r="H39" s="31"/>
      <c r="I39" s="33"/>
      <c r="K39" s="30"/>
    </row>
    <row r="40" spans="2:11" x14ac:dyDescent="0.2">
      <c r="B40" s="154"/>
      <c r="C40" s="16"/>
      <c r="D40" s="16"/>
      <c r="E40" s="7"/>
      <c r="H40" s="7"/>
      <c r="I40" s="8"/>
      <c r="K40" s="13"/>
    </row>
    <row r="41" spans="2:11" x14ac:dyDescent="0.2">
      <c r="B41" s="154"/>
      <c r="C41" s="13" t="s">
        <v>229</v>
      </c>
      <c r="D41" s="16"/>
    </row>
    <row r="42" spans="2:11" ht="32" x14ac:dyDescent="0.2">
      <c r="B42" s="48">
        <f t="shared" ref="B42:B49" si="1">B41+1</f>
        <v>1</v>
      </c>
      <c r="C42" s="35" t="s">
        <v>28</v>
      </c>
      <c r="D42" s="25" t="s">
        <v>59</v>
      </c>
      <c r="E42" s="36">
        <v>37900000</v>
      </c>
      <c r="H42" s="38" t="s">
        <v>288</v>
      </c>
      <c r="I42" s="26" t="s">
        <v>32</v>
      </c>
      <c r="K42" s="24" t="s">
        <v>60</v>
      </c>
    </row>
    <row r="43" spans="2:11" ht="32" x14ac:dyDescent="0.2">
      <c r="B43" s="48">
        <f t="shared" si="1"/>
        <v>2</v>
      </c>
      <c r="C43" s="40" t="s">
        <v>62</v>
      </c>
      <c r="D43" s="25" t="s">
        <v>63</v>
      </c>
      <c r="E43" s="53">
        <v>43923000</v>
      </c>
      <c r="H43" s="54" t="s">
        <v>289</v>
      </c>
      <c r="I43" s="26" t="s">
        <v>66</v>
      </c>
      <c r="K43" s="44" t="s">
        <v>64</v>
      </c>
    </row>
    <row r="44" spans="2:11" ht="32" x14ac:dyDescent="0.2">
      <c r="B44" s="48">
        <f t="shared" si="1"/>
        <v>3</v>
      </c>
      <c r="C44" s="49" t="s">
        <v>39</v>
      </c>
      <c r="D44" s="22" t="s">
        <v>57</v>
      </c>
      <c r="E44" s="55">
        <v>15955556</v>
      </c>
      <c r="H44" s="25" t="s">
        <v>290</v>
      </c>
      <c r="I44" s="26" t="s">
        <v>17</v>
      </c>
      <c r="K44" s="24" t="s">
        <v>67</v>
      </c>
    </row>
    <row r="45" spans="2:11" ht="32" x14ac:dyDescent="0.2">
      <c r="B45" s="48">
        <f t="shared" si="1"/>
        <v>4</v>
      </c>
      <c r="C45" s="49" t="s">
        <v>39</v>
      </c>
      <c r="D45" s="22" t="s">
        <v>68</v>
      </c>
      <c r="E45" s="45">
        <v>48532520.549999997</v>
      </c>
      <c r="H45" s="25" t="s">
        <v>291</v>
      </c>
      <c r="I45" s="26" t="s">
        <v>17</v>
      </c>
      <c r="K45" s="24" t="s">
        <v>67</v>
      </c>
    </row>
    <row r="46" spans="2:11" ht="32" x14ac:dyDescent="0.2">
      <c r="B46" s="48">
        <f t="shared" si="1"/>
        <v>5</v>
      </c>
      <c r="C46" s="49" t="s">
        <v>39</v>
      </c>
      <c r="D46" s="22" t="s">
        <v>69</v>
      </c>
      <c r="E46" s="45">
        <v>3087500</v>
      </c>
      <c r="H46" s="25" t="s">
        <v>292</v>
      </c>
      <c r="I46" s="26" t="s">
        <v>17</v>
      </c>
      <c r="K46" s="24" t="s">
        <v>67</v>
      </c>
    </row>
    <row r="47" spans="2:11" ht="32" x14ac:dyDescent="0.2">
      <c r="B47" s="48">
        <f t="shared" si="1"/>
        <v>6</v>
      </c>
      <c r="C47" s="49" t="s">
        <v>39</v>
      </c>
      <c r="D47" s="22" t="s">
        <v>70</v>
      </c>
      <c r="E47" s="45">
        <v>13647433.33</v>
      </c>
      <c r="H47" s="25" t="s">
        <v>294</v>
      </c>
      <c r="I47" s="26" t="s">
        <v>17</v>
      </c>
      <c r="K47" s="24" t="s">
        <v>67</v>
      </c>
    </row>
    <row r="48" spans="2:11" s="43" customFormat="1" ht="32" x14ac:dyDescent="0.2">
      <c r="B48" s="39">
        <f t="shared" si="1"/>
        <v>7</v>
      </c>
      <c r="C48" s="41" t="s">
        <v>71</v>
      </c>
      <c r="D48" s="41" t="s">
        <v>72</v>
      </c>
      <c r="E48" s="56">
        <v>30123631</v>
      </c>
      <c r="F48" s="56"/>
      <c r="H48" s="58" t="s">
        <v>295</v>
      </c>
      <c r="I48" s="59" t="s">
        <v>74</v>
      </c>
      <c r="K48" s="57" t="s">
        <v>73</v>
      </c>
    </row>
    <row r="49" spans="2:11" s="43" customFormat="1" ht="34" customHeight="1" x14ac:dyDescent="0.2">
      <c r="B49" s="39">
        <f t="shared" si="1"/>
        <v>8</v>
      </c>
      <c r="C49" s="41" t="s">
        <v>75</v>
      </c>
      <c r="D49" s="41" t="s">
        <v>76</v>
      </c>
      <c r="E49" s="60">
        <v>35000000</v>
      </c>
      <c r="F49" s="61"/>
      <c r="H49" s="58" t="s">
        <v>296</v>
      </c>
      <c r="I49" s="59" t="s">
        <v>74</v>
      </c>
      <c r="K49" s="57" t="s">
        <v>77</v>
      </c>
    </row>
    <row r="50" spans="2:11" x14ac:dyDescent="0.2">
      <c r="B50" s="29"/>
      <c r="C50" s="30" t="s">
        <v>47</v>
      </c>
      <c r="D50" s="31"/>
      <c r="E50" s="32">
        <f>SUM(E42:E49)</f>
        <v>228169640.88000003</v>
      </c>
      <c r="H50" s="31"/>
      <c r="I50" s="33"/>
      <c r="K50" s="30"/>
    </row>
    <row r="51" spans="2:11" x14ac:dyDescent="0.2">
      <c r="B51" s="154"/>
      <c r="C51" s="16"/>
      <c r="D51" s="16"/>
      <c r="E51" s="7"/>
      <c r="H51" s="7"/>
      <c r="I51" s="8"/>
      <c r="K51" s="16"/>
    </row>
    <row r="52" spans="2:11" x14ac:dyDescent="0.2">
      <c r="B52" s="154"/>
      <c r="C52" s="62" t="s">
        <v>230</v>
      </c>
      <c r="D52" s="14"/>
      <c r="E52" s="7"/>
      <c r="H52" s="7"/>
      <c r="I52" s="8"/>
    </row>
    <row r="53" spans="2:11" ht="32" x14ac:dyDescent="0.2">
      <c r="B53" s="39">
        <f t="shared" ref="B53:B56" si="2">B52+1</f>
        <v>1</v>
      </c>
      <c r="C53" s="49" t="s">
        <v>39</v>
      </c>
      <c r="D53" s="22" t="s">
        <v>79</v>
      </c>
      <c r="E53" s="23">
        <v>22298214.100000001</v>
      </c>
      <c r="H53" s="35" t="s">
        <v>297</v>
      </c>
      <c r="I53" s="26" t="s">
        <v>17</v>
      </c>
      <c r="K53" s="24" t="s">
        <v>80</v>
      </c>
    </row>
    <row r="54" spans="2:11" ht="32" x14ac:dyDescent="0.2">
      <c r="B54" s="39">
        <f t="shared" si="2"/>
        <v>2</v>
      </c>
      <c r="C54" s="49" t="s">
        <v>39</v>
      </c>
      <c r="D54" s="22" t="s">
        <v>20</v>
      </c>
      <c r="E54" s="23">
        <v>2577338.4</v>
      </c>
      <c r="H54" s="35" t="s">
        <v>298</v>
      </c>
      <c r="I54" s="26" t="s">
        <v>17</v>
      </c>
      <c r="K54" s="24" t="s">
        <v>80</v>
      </c>
    </row>
    <row r="55" spans="2:11" ht="32" x14ac:dyDescent="0.2">
      <c r="B55" s="39">
        <f t="shared" si="2"/>
        <v>3</v>
      </c>
      <c r="C55" s="49" t="s">
        <v>39</v>
      </c>
      <c r="D55" s="22" t="s">
        <v>20</v>
      </c>
      <c r="E55" s="23">
        <v>3961125.4</v>
      </c>
      <c r="H55" s="35" t="s">
        <v>299</v>
      </c>
      <c r="I55" s="26" t="s">
        <v>17</v>
      </c>
      <c r="K55" s="24" t="s">
        <v>80</v>
      </c>
    </row>
    <row r="56" spans="2:11" ht="32" x14ac:dyDescent="0.2">
      <c r="B56" s="39">
        <f t="shared" si="2"/>
        <v>4</v>
      </c>
      <c r="C56" s="49" t="s">
        <v>39</v>
      </c>
      <c r="D56" s="22" t="s">
        <v>42</v>
      </c>
      <c r="E56" s="23">
        <v>10114318.1</v>
      </c>
      <c r="H56" s="35" t="s">
        <v>300</v>
      </c>
      <c r="I56" s="26" t="s">
        <v>17</v>
      </c>
      <c r="K56" s="24" t="s">
        <v>80</v>
      </c>
    </row>
    <row r="57" spans="2:11" x14ac:dyDescent="0.2">
      <c r="B57" s="29"/>
      <c r="C57" s="30" t="s">
        <v>47</v>
      </c>
      <c r="D57" s="31"/>
      <c r="E57" s="32">
        <f>SUM(E53:E56)</f>
        <v>38950996</v>
      </c>
      <c r="H57" s="31"/>
      <c r="I57" s="33"/>
      <c r="K57" s="30"/>
    </row>
    <row r="58" spans="2:11" x14ac:dyDescent="0.2">
      <c r="B58" s="154"/>
      <c r="C58" s="11"/>
      <c r="D58" s="11"/>
      <c r="E58" s="7"/>
      <c r="H58" s="7"/>
      <c r="I58" s="8"/>
      <c r="K58" s="11"/>
    </row>
    <row r="59" spans="2:11" x14ac:dyDescent="0.2">
      <c r="B59" s="154"/>
      <c r="C59" s="11" t="s">
        <v>231</v>
      </c>
      <c r="D59" s="11"/>
      <c r="E59" s="7"/>
      <c r="H59" s="7"/>
      <c r="I59" s="8"/>
      <c r="K59" s="1"/>
    </row>
    <row r="60" spans="2:11" ht="32" x14ac:dyDescent="0.2">
      <c r="B60" s="39">
        <v>1</v>
      </c>
      <c r="C60" s="22" t="s">
        <v>81</v>
      </c>
      <c r="D60" s="22" t="s">
        <v>82</v>
      </c>
      <c r="E60" s="53">
        <v>28429805.82</v>
      </c>
      <c r="H60" s="38" t="s">
        <v>301</v>
      </c>
      <c r="I60" s="64" t="s">
        <v>85</v>
      </c>
      <c r="K60" s="63" t="s">
        <v>83</v>
      </c>
    </row>
    <row r="61" spans="2:11" s="18" customFormat="1" ht="32" x14ac:dyDescent="0.2">
      <c r="B61" s="65">
        <f t="shared" ref="B61:B67" si="3">B60+1</f>
        <v>2</v>
      </c>
      <c r="C61" s="35" t="s">
        <v>39</v>
      </c>
      <c r="D61" s="35" t="s">
        <v>86</v>
      </c>
      <c r="E61" s="66">
        <v>64537961.25</v>
      </c>
      <c r="H61" s="25" t="s">
        <v>302</v>
      </c>
      <c r="I61" s="26" t="s">
        <v>17</v>
      </c>
      <c r="K61" s="37" t="s">
        <v>83</v>
      </c>
    </row>
    <row r="62" spans="2:11" ht="32" x14ac:dyDescent="0.2">
      <c r="B62" s="39">
        <f t="shared" si="3"/>
        <v>3</v>
      </c>
      <c r="C62" s="49" t="s">
        <v>39</v>
      </c>
      <c r="D62" s="22" t="s">
        <v>87</v>
      </c>
      <c r="E62" s="66">
        <v>12537620.620000001</v>
      </c>
      <c r="H62" s="25" t="s">
        <v>303</v>
      </c>
      <c r="I62" s="26" t="s">
        <v>17</v>
      </c>
      <c r="K62" s="63" t="s">
        <v>83</v>
      </c>
    </row>
    <row r="63" spans="2:11" ht="32" x14ac:dyDescent="0.2">
      <c r="B63" s="39">
        <f t="shared" si="3"/>
        <v>4</v>
      </c>
      <c r="C63" s="49" t="s">
        <v>39</v>
      </c>
      <c r="D63" s="22" t="s">
        <v>86</v>
      </c>
      <c r="E63" s="66">
        <v>11656331.699999999</v>
      </c>
      <c r="H63" s="25" t="s">
        <v>304</v>
      </c>
      <c r="I63" s="26" t="s">
        <v>17</v>
      </c>
      <c r="K63" s="63" t="s">
        <v>83</v>
      </c>
    </row>
    <row r="64" spans="2:11" ht="32" x14ac:dyDescent="0.2">
      <c r="B64" s="39">
        <f t="shared" si="3"/>
        <v>5</v>
      </c>
      <c r="C64" s="49" t="s">
        <v>39</v>
      </c>
      <c r="D64" s="22" t="s">
        <v>42</v>
      </c>
      <c r="E64" s="66">
        <v>13480092.68</v>
      </c>
      <c r="H64" s="25" t="s">
        <v>305</v>
      </c>
      <c r="I64" s="26" t="s">
        <v>17</v>
      </c>
      <c r="K64" s="63" t="s">
        <v>83</v>
      </c>
    </row>
    <row r="65" spans="2:11" ht="32" x14ac:dyDescent="0.2">
      <c r="B65" s="39">
        <f t="shared" si="3"/>
        <v>6</v>
      </c>
      <c r="C65" s="49" t="s">
        <v>39</v>
      </c>
      <c r="D65" s="22" t="s">
        <v>89</v>
      </c>
      <c r="E65" s="66">
        <v>31767226</v>
      </c>
      <c r="H65" s="25" t="s">
        <v>306</v>
      </c>
      <c r="I65" s="26" t="s">
        <v>17</v>
      </c>
      <c r="K65" s="63" t="s">
        <v>83</v>
      </c>
    </row>
    <row r="66" spans="2:11" ht="32" x14ac:dyDescent="0.2">
      <c r="B66" s="39">
        <f t="shared" si="3"/>
        <v>7</v>
      </c>
      <c r="C66" s="49" t="s">
        <v>39</v>
      </c>
      <c r="D66" s="22" t="s">
        <v>90</v>
      </c>
      <c r="E66" s="66">
        <v>15671210</v>
      </c>
      <c r="H66" s="25" t="s">
        <v>307</v>
      </c>
      <c r="I66" s="26" t="s">
        <v>17</v>
      </c>
      <c r="K66" s="63" t="s">
        <v>83</v>
      </c>
    </row>
    <row r="67" spans="2:11" s="18" customFormat="1" ht="32" x14ac:dyDescent="0.2">
      <c r="B67" s="39">
        <f t="shared" si="3"/>
        <v>8</v>
      </c>
      <c r="C67" s="25" t="s">
        <v>91</v>
      </c>
      <c r="D67" s="35" t="s">
        <v>92</v>
      </c>
      <c r="E67" s="47">
        <v>251542950</v>
      </c>
      <c r="H67" s="67" t="s">
        <v>308</v>
      </c>
      <c r="I67" s="26" t="s">
        <v>93</v>
      </c>
      <c r="K67" s="37" t="s">
        <v>83</v>
      </c>
    </row>
    <row r="68" spans="2:11" x14ac:dyDescent="0.2">
      <c r="B68" s="29"/>
      <c r="C68" s="30" t="s">
        <v>47</v>
      </c>
      <c r="D68" s="31"/>
      <c r="E68" s="32">
        <f>SUM(E60:E67)</f>
        <v>429623198.06999999</v>
      </c>
      <c r="H68" s="31"/>
      <c r="I68" s="33"/>
      <c r="K68" s="30"/>
    </row>
    <row r="69" spans="2:11" x14ac:dyDescent="0.2">
      <c r="B69" s="154"/>
      <c r="C69" s="16"/>
      <c r="D69" s="16"/>
      <c r="E69" s="7"/>
      <c r="H69" s="7"/>
      <c r="I69" s="8"/>
      <c r="K69" s="16"/>
    </row>
    <row r="70" spans="2:11" x14ac:dyDescent="0.2">
      <c r="B70" s="154"/>
      <c r="C70" s="16" t="s">
        <v>232</v>
      </c>
      <c r="D70" s="16"/>
      <c r="E70" s="7"/>
      <c r="H70" s="7"/>
      <c r="I70" s="8"/>
      <c r="K70" s="16"/>
    </row>
    <row r="71" spans="2:11" ht="32" x14ac:dyDescent="0.2">
      <c r="B71" s="39">
        <f t="shared" ref="B71:B80" si="4">B70+1</f>
        <v>1</v>
      </c>
      <c r="C71" s="49" t="s">
        <v>94</v>
      </c>
      <c r="D71" s="25" t="s">
        <v>95</v>
      </c>
      <c r="E71" s="36">
        <v>3567712.56</v>
      </c>
      <c r="H71" s="38" t="s">
        <v>97</v>
      </c>
      <c r="I71" s="64" t="s">
        <v>98</v>
      </c>
      <c r="K71" s="24" t="s">
        <v>96</v>
      </c>
    </row>
    <row r="72" spans="2:11" ht="32" x14ac:dyDescent="0.2">
      <c r="B72" s="39">
        <f t="shared" si="4"/>
        <v>2</v>
      </c>
      <c r="C72" s="49" t="s">
        <v>99</v>
      </c>
      <c r="D72" s="49" t="s">
        <v>100</v>
      </c>
      <c r="E72" s="36">
        <v>289566916.43000001</v>
      </c>
      <c r="H72" s="38" t="s">
        <v>101</v>
      </c>
      <c r="I72" s="68" t="s">
        <v>102</v>
      </c>
      <c r="K72" s="24" t="s">
        <v>96</v>
      </c>
    </row>
    <row r="73" spans="2:11" ht="32" x14ac:dyDescent="0.2">
      <c r="B73" s="39">
        <f t="shared" si="4"/>
        <v>3</v>
      </c>
      <c r="C73" s="49" t="s">
        <v>39</v>
      </c>
      <c r="D73" s="22" t="s">
        <v>44</v>
      </c>
      <c r="E73" s="69">
        <v>28942390</v>
      </c>
      <c r="H73" s="35" t="s">
        <v>309</v>
      </c>
      <c r="I73" s="26" t="s">
        <v>17</v>
      </c>
      <c r="K73" s="24" t="s">
        <v>96</v>
      </c>
    </row>
    <row r="74" spans="2:11" ht="32" x14ac:dyDescent="0.2">
      <c r="B74" s="39">
        <f t="shared" si="4"/>
        <v>4</v>
      </c>
      <c r="C74" s="49" t="s">
        <v>39</v>
      </c>
      <c r="D74" s="22" t="s">
        <v>103</v>
      </c>
      <c r="E74" s="70">
        <v>39171011.969999999</v>
      </c>
      <c r="H74" s="35" t="s">
        <v>310</v>
      </c>
      <c r="I74" s="26" t="s">
        <v>17</v>
      </c>
      <c r="K74" s="24" t="s">
        <v>96</v>
      </c>
    </row>
    <row r="75" spans="2:11" ht="32" x14ac:dyDescent="0.2">
      <c r="B75" s="39">
        <f t="shared" si="4"/>
        <v>5</v>
      </c>
      <c r="C75" s="49" t="s">
        <v>39</v>
      </c>
      <c r="D75" s="22" t="s">
        <v>79</v>
      </c>
      <c r="E75" s="70">
        <v>74989720.780000001</v>
      </c>
      <c r="H75" s="35" t="s">
        <v>311</v>
      </c>
      <c r="I75" s="26" t="s">
        <v>17</v>
      </c>
      <c r="K75" s="24" t="s">
        <v>96</v>
      </c>
    </row>
    <row r="76" spans="2:11" ht="32" x14ac:dyDescent="0.2">
      <c r="B76" s="39">
        <f t="shared" si="4"/>
        <v>6</v>
      </c>
      <c r="C76" s="49" t="s">
        <v>39</v>
      </c>
      <c r="D76" s="22" t="s">
        <v>104</v>
      </c>
      <c r="E76" s="70">
        <v>28310565.699999999</v>
      </c>
      <c r="H76" s="35" t="s">
        <v>312</v>
      </c>
      <c r="I76" s="26" t="s">
        <v>17</v>
      </c>
      <c r="K76" s="24" t="s">
        <v>96</v>
      </c>
    </row>
    <row r="77" spans="2:11" s="18" customFormat="1" ht="32" x14ac:dyDescent="0.2">
      <c r="B77" s="39">
        <f t="shared" si="4"/>
        <v>7</v>
      </c>
      <c r="C77" s="35" t="s">
        <v>39</v>
      </c>
      <c r="D77" s="35" t="s">
        <v>79</v>
      </c>
      <c r="E77" s="70">
        <v>14309100</v>
      </c>
      <c r="H77" s="35" t="s">
        <v>313</v>
      </c>
      <c r="I77" s="26" t="s">
        <v>17</v>
      </c>
      <c r="K77" s="37" t="s">
        <v>96</v>
      </c>
    </row>
    <row r="78" spans="2:11" ht="32" x14ac:dyDescent="0.2">
      <c r="B78" s="39">
        <f t="shared" si="4"/>
        <v>8</v>
      </c>
      <c r="C78" s="49" t="s">
        <v>39</v>
      </c>
      <c r="D78" s="22" t="s">
        <v>23</v>
      </c>
      <c r="E78" s="70">
        <v>200000</v>
      </c>
      <c r="H78" s="35" t="s">
        <v>268</v>
      </c>
      <c r="I78" s="26" t="s">
        <v>17</v>
      </c>
      <c r="K78" s="24" t="s">
        <v>96</v>
      </c>
    </row>
    <row r="79" spans="2:11" s="43" customFormat="1" ht="32" x14ac:dyDescent="0.2">
      <c r="B79" s="39">
        <f t="shared" si="4"/>
        <v>9</v>
      </c>
      <c r="C79" s="25" t="s">
        <v>105</v>
      </c>
      <c r="D79" s="25" t="s">
        <v>106</v>
      </c>
      <c r="E79" s="71">
        <v>22357530</v>
      </c>
      <c r="F79" s="71"/>
      <c r="H79" s="45" t="s">
        <v>314</v>
      </c>
      <c r="I79" s="46" t="s">
        <v>74</v>
      </c>
      <c r="K79" s="72" t="s">
        <v>107</v>
      </c>
    </row>
    <row r="80" spans="2:11" s="74" customFormat="1" ht="32" x14ac:dyDescent="0.2">
      <c r="B80" s="39">
        <f t="shared" si="4"/>
        <v>10</v>
      </c>
      <c r="C80" s="73" t="s">
        <v>108</v>
      </c>
      <c r="D80" s="25" t="s">
        <v>109</v>
      </c>
      <c r="E80" s="67">
        <v>40000000</v>
      </c>
      <c r="H80" s="45" t="s">
        <v>315</v>
      </c>
      <c r="I80" s="46"/>
      <c r="K80" s="72" t="s">
        <v>110</v>
      </c>
    </row>
    <row r="81" spans="2:11" x14ac:dyDescent="0.2">
      <c r="B81" s="29"/>
      <c r="C81" s="30" t="s">
        <v>47</v>
      </c>
      <c r="D81" s="31"/>
      <c r="E81" s="32">
        <f>SUM(E71:E80)</f>
        <v>541414947.44000006</v>
      </c>
      <c r="H81" s="31"/>
      <c r="I81" s="33"/>
      <c r="K81" s="30"/>
    </row>
    <row r="82" spans="2:11" x14ac:dyDescent="0.2">
      <c r="B82" s="7"/>
      <c r="C82" s="7"/>
      <c r="D82" s="7"/>
      <c r="E82" s="7"/>
      <c r="H82" s="7"/>
      <c r="I82" s="8"/>
      <c r="K82" s="8"/>
    </row>
    <row r="83" spans="2:11" x14ac:dyDescent="0.2">
      <c r="B83" s="7"/>
      <c r="C83" s="16" t="s">
        <v>233</v>
      </c>
      <c r="D83" s="16"/>
      <c r="E83" s="7"/>
      <c r="H83" s="7"/>
      <c r="I83" s="8"/>
      <c r="K83" s="16"/>
    </row>
    <row r="84" spans="2:11" ht="32" x14ac:dyDescent="0.2">
      <c r="B84" s="39">
        <f t="shared" ref="B84:B90" si="5">B83+1</f>
        <v>1</v>
      </c>
      <c r="C84" s="35" t="s">
        <v>28</v>
      </c>
      <c r="D84" s="25" t="s">
        <v>111</v>
      </c>
      <c r="E84" s="36">
        <v>31500000</v>
      </c>
      <c r="H84" s="38" t="s">
        <v>316</v>
      </c>
      <c r="I84" s="26" t="s">
        <v>32</v>
      </c>
      <c r="K84" s="75" t="s">
        <v>112</v>
      </c>
    </row>
    <row r="85" spans="2:11" ht="32" x14ac:dyDescent="0.2">
      <c r="B85" s="39">
        <f t="shared" si="5"/>
        <v>2</v>
      </c>
      <c r="C85" s="49" t="s">
        <v>39</v>
      </c>
      <c r="D85" s="22" t="s">
        <v>113</v>
      </c>
      <c r="E85" s="23">
        <v>12392963.84</v>
      </c>
      <c r="H85" s="35" t="s">
        <v>317</v>
      </c>
      <c r="I85" s="26" t="s">
        <v>17</v>
      </c>
      <c r="K85" s="24" t="s">
        <v>114</v>
      </c>
    </row>
    <row r="86" spans="2:11" ht="32" x14ac:dyDescent="0.2">
      <c r="B86" s="39">
        <f t="shared" si="5"/>
        <v>3</v>
      </c>
      <c r="C86" s="49" t="s">
        <v>39</v>
      </c>
      <c r="D86" s="22" t="s">
        <v>115</v>
      </c>
      <c r="E86" s="27">
        <v>23869957.039999999</v>
      </c>
      <c r="H86" s="35" t="s">
        <v>318</v>
      </c>
      <c r="I86" s="26" t="s">
        <v>17</v>
      </c>
      <c r="K86" s="24" t="s">
        <v>114</v>
      </c>
    </row>
    <row r="87" spans="2:11" ht="32" x14ac:dyDescent="0.2">
      <c r="B87" s="39">
        <f t="shared" si="5"/>
        <v>4</v>
      </c>
      <c r="C87" s="49" t="s">
        <v>39</v>
      </c>
      <c r="D87" s="22" t="s">
        <v>20</v>
      </c>
      <c r="E87" s="27">
        <v>2540328.04</v>
      </c>
      <c r="H87" s="35" t="s">
        <v>319</v>
      </c>
      <c r="I87" s="26" t="s">
        <v>17</v>
      </c>
      <c r="K87" s="24" t="s">
        <v>114</v>
      </c>
    </row>
    <row r="88" spans="2:11" ht="32" x14ac:dyDescent="0.2">
      <c r="B88" s="39">
        <f t="shared" si="5"/>
        <v>5</v>
      </c>
      <c r="C88" s="49" t="s">
        <v>39</v>
      </c>
      <c r="D88" s="22" t="s">
        <v>116</v>
      </c>
      <c r="E88" s="27">
        <v>8635800</v>
      </c>
      <c r="H88" s="35" t="s">
        <v>320</v>
      </c>
      <c r="I88" s="26" t="s">
        <v>17</v>
      </c>
      <c r="K88" s="24" t="s">
        <v>114</v>
      </c>
    </row>
    <row r="89" spans="2:11" s="77" customFormat="1" ht="32" x14ac:dyDescent="0.2">
      <c r="B89" s="65">
        <f t="shared" si="5"/>
        <v>6</v>
      </c>
      <c r="C89" s="25" t="s">
        <v>117</v>
      </c>
      <c r="D89" s="25" t="s">
        <v>118</v>
      </c>
      <c r="E89" s="76">
        <v>10000000</v>
      </c>
      <c r="F89" s="76"/>
      <c r="H89" s="45" t="s">
        <v>321</v>
      </c>
      <c r="I89" s="46" t="s">
        <v>74</v>
      </c>
      <c r="K89" s="72" t="s">
        <v>119</v>
      </c>
    </row>
    <row r="90" spans="2:11" s="74" customFormat="1" ht="32" x14ac:dyDescent="0.2">
      <c r="B90" s="65">
        <f t="shared" si="5"/>
        <v>7</v>
      </c>
      <c r="C90" s="73" t="s">
        <v>120</v>
      </c>
      <c r="D90" s="25" t="s">
        <v>121</v>
      </c>
      <c r="E90" s="67">
        <v>21000000</v>
      </c>
      <c r="H90" s="45" t="s">
        <v>251</v>
      </c>
      <c r="I90" s="46" t="s">
        <v>74</v>
      </c>
      <c r="K90" s="72" t="s">
        <v>114</v>
      </c>
    </row>
    <row r="91" spans="2:11" x14ac:dyDescent="0.2">
      <c r="B91" s="29"/>
      <c r="C91" s="30" t="s">
        <v>47</v>
      </c>
      <c r="D91" s="31"/>
      <c r="E91" s="32">
        <f>SUM(E84:E90)</f>
        <v>109939048.92</v>
      </c>
      <c r="H91" s="31"/>
      <c r="I91" s="33"/>
      <c r="K91" s="30"/>
    </row>
    <row r="92" spans="2:11" x14ac:dyDescent="0.2">
      <c r="B92" s="7"/>
      <c r="C92" s="16"/>
      <c r="D92" s="16"/>
      <c r="E92" s="7"/>
      <c r="H92" s="7"/>
      <c r="I92" s="8"/>
      <c r="K92" s="16"/>
    </row>
    <row r="93" spans="2:11" x14ac:dyDescent="0.2">
      <c r="B93" s="7"/>
      <c r="C93" s="16" t="s">
        <v>234</v>
      </c>
      <c r="D93" s="16"/>
      <c r="E93" s="7"/>
      <c r="H93" s="7"/>
      <c r="I93" s="8"/>
      <c r="K93" s="16"/>
    </row>
    <row r="94" spans="2:11" ht="32" x14ac:dyDescent="0.2">
      <c r="B94" s="39">
        <f t="shared" ref="B94:B100" si="6">B93+1</f>
        <v>1</v>
      </c>
      <c r="C94" s="40" t="s">
        <v>62</v>
      </c>
      <c r="D94" s="25" t="s">
        <v>63</v>
      </c>
      <c r="E94" s="53">
        <v>138164946.02000001</v>
      </c>
      <c r="H94" s="54" t="s">
        <v>123</v>
      </c>
      <c r="I94" s="26" t="s">
        <v>124</v>
      </c>
      <c r="K94" s="44" t="s">
        <v>122</v>
      </c>
    </row>
    <row r="95" spans="2:11" ht="32" x14ac:dyDescent="0.2">
      <c r="B95" s="39">
        <f t="shared" si="6"/>
        <v>2</v>
      </c>
      <c r="C95" s="49" t="s">
        <v>39</v>
      </c>
      <c r="D95" s="22" t="s">
        <v>69</v>
      </c>
      <c r="E95" s="78">
        <v>29697641.98</v>
      </c>
      <c r="H95" s="54" t="s">
        <v>322</v>
      </c>
      <c r="I95" s="26" t="s">
        <v>17</v>
      </c>
      <c r="K95" s="44" t="s">
        <v>122</v>
      </c>
    </row>
    <row r="96" spans="2:11" ht="32" x14ac:dyDescent="0.2">
      <c r="B96" s="39">
        <f t="shared" si="6"/>
        <v>3</v>
      </c>
      <c r="C96" s="49" t="s">
        <v>39</v>
      </c>
      <c r="D96" s="22" t="s">
        <v>126</v>
      </c>
      <c r="E96" s="78">
        <v>10860452.869999999</v>
      </c>
      <c r="H96" s="54" t="s">
        <v>323</v>
      </c>
      <c r="I96" s="26" t="s">
        <v>17</v>
      </c>
      <c r="K96" s="44" t="s">
        <v>122</v>
      </c>
    </row>
    <row r="97" spans="2:11" ht="32" x14ac:dyDescent="0.2">
      <c r="B97" s="39">
        <f t="shared" si="6"/>
        <v>4</v>
      </c>
      <c r="C97" s="49" t="s">
        <v>39</v>
      </c>
      <c r="D97" s="22" t="s">
        <v>21</v>
      </c>
      <c r="E97" s="78">
        <v>24449930</v>
      </c>
      <c r="H97" s="54" t="s">
        <v>324</v>
      </c>
      <c r="I97" s="26" t="s">
        <v>17</v>
      </c>
      <c r="K97" s="44" t="s">
        <v>122</v>
      </c>
    </row>
    <row r="98" spans="2:11" ht="32" x14ac:dyDescent="0.2">
      <c r="B98" s="39">
        <f t="shared" si="6"/>
        <v>5</v>
      </c>
      <c r="C98" s="49" t="s">
        <v>39</v>
      </c>
      <c r="D98" s="22" t="s">
        <v>129</v>
      </c>
      <c r="E98" s="78">
        <v>9301846</v>
      </c>
      <c r="H98" s="54" t="s">
        <v>325</v>
      </c>
      <c r="I98" s="26" t="s">
        <v>17</v>
      </c>
      <c r="K98" s="44" t="s">
        <v>122</v>
      </c>
    </row>
    <row r="99" spans="2:11" s="43" customFormat="1" ht="32" x14ac:dyDescent="0.2">
      <c r="B99" s="39">
        <f t="shared" si="6"/>
        <v>6</v>
      </c>
      <c r="C99" s="41" t="s">
        <v>131</v>
      </c>
      <c r="D99" s="25" t="s">
        <v>132</v>
      </c>
      <c r="E99" s="80">
        <v>4450000</v>
      </c>
      <c r="F99" s="80"/>
      <c r="H99" s="81" t="s">
        <v>326</v>
      </c>
      <c r="I99" s="46" t="s">
        <v>74</v>
      </c>
      <c r="K99" s="44" t="s">
        <v>122</v>
      </c>
    </row>
    <row r="100" spans="2:11" s="43" customFormat="1" ht="32" x14ac:dyDescent="0.2">
      <c r="B100" s="39">
        <f t="shared" si="6"/>
        <v>7</v>
      </c>
      <c r="C100" s="73" t="s">
        <v>133</v>
      </c>
      <c r="D100" s="73" t="s">
        <v>134</v>
      </c>
      <c r="E100" s="82">
        <v>48000000</v>
      </c>
      <c r="F100" s="82"/>
      <c r="H100" s="81" t="s">
        <v>327</v>
      </c>
      <c r="I100" s="46" t="s">
        <v>74</v>
      </c>
      <c r="K100" s="44" t="s">
        <v>122</v>
      </c>
    </row>
    <row r="101" spans="2:11" x14ac:dyDescent="0.2">
      <c r="B101" s="29"/>
      <c r="C101" s="30" t="s">
        <v>47</v>
      </c>
      <c r="D101" s="31"/>
      <c r="E101" s="32">
        <f>SUM(E94:E100)</f>
        <v>264924816.87</v>
      </c>
      <c r="H101" s="31"/>
      <c r="I101" s="33"/>
      <c r="K101" s="30"/>
    </row>
    <row r="102" spans="2:11" x14ac:dyDescent="0.2">
      <c r="B102" s="155"/>
      <c r="C102" s="11"/>
      <c r="D102" s="11"/>
      <c r="E102" s="7"/>
      <c r="H102" s="7"/>
      <c r="I102" s="8"/>
      <c r="K102" s="11"/>
    </row>
    <row r="103" spans="2:11" x14ac:dyDescent="0.2">
      <c r="B103" s="155"/>
      <c r="C103" s="11" t="s">
        <v>235</v>
      </c>
      <c r="D103" s="11"/>
      <c r="E103" s="7"/>
      <c r="H103" s="7"/>
      <c r="I103" s="8"/>
      <c r="K103" s="11"/>
    </row>
    <row r="104" spans="2:11" ht="32" x14ac:dyDescent="0.2">
      <c r="B104" s="39">
        <f t="shared" ref="B104:B109" si="7">B103+1</f>
        <v>1</v>
      </c>
      <c r="C104" s="35" t="s">
        <v>135</v>
      </c>
      <c r="D104" s="25" t="s">
        <v>136</v>
      </c>
      <c r="E104" s="36">
        <v>31500000</v>
      </c>
      <c r="H104" s="38" t="s">
        <v>328</v>
      </c>
      <c r="I104" s="26" t="s">
        <v>32</v>
      </c>
      <c r="K104" s="24" t="s">
        <v>137</v>
      </c>
    </row>
    <row r="105" spans="2:11" s="43" customFormat="1" ht="34" customHeight="1" x14ac:dyDescent="0.2">
      <c r="B105" s="39">
        <f t="shared" si="7"/>
        <v>2</v>
      </c>
      <c r="C105" s="25" t="s">
        <v>48</v>
      </c>
      <c r="D105" s="40" t="s">
        <v>138</v>
      </c>
      <c r="E105" s="50">
        <v>36755000</v>
      </c>
      <c r="H105" s="45" t="s">
        <v>329</v>
      </c>
      <c r="I105" s="51" t="s">
        <v>52</v>
      </c>
      <c r="K105" s="44" t="s">
        <v>139</v>
      </c>
    </row>
    <row r="106" spans="2:11" ht="32" x14ac:dyDescent="0.2">
      <c r="B106" s="39">
        <f t="shared" si="7"/>
        <v>3</v>
      </c>
      <c r="C106" s="49" t="s">
        <v>39</v>
      </c>
      <c r="D106" s="22" t="s">
        <v>126</v>
      </c>
      <c r="E106" s="83">
        <v>10228666.890000001</v>
      </c>
      <c r="H106" s="35" t="s">
        <v>330</v>
      </c>
      <c r="I106" s="26" t="s">
        <v>17</v>
      </c>
      <c r="K106" s="24" t="s">
        <v>140</v>
      </c>
    </row>
    <row r="107" spans="2:11" ht="32" x14ac:dyDescent="0.2">
      <c r="B107" s="39">
        <f t="shared" si="7"/>
        <v>4</v>
      </c>
      <c r="C107" s="49" t="s">
        <v>39</v>
      </c>
      <c r="D107" s="22" t="s">
        <v>116</v>
      </c>
      <c r="E107" s="28">
        <v>4979669.5</v>
      </c>
      <c r="H107" s="35" t="s">
        <v>331</v>
      </c>
      <c r="I107" s="26" t="s">
        <v>17</v>
      </c>
      <c r="K107" s="24" t="s">
        <v>140</v>
      </c>
    </row>
    <row r="108" spans="2:11" ht="32" x14ac:dyDescent="0.2">
      <c r="B108" s="39">
        <f t="shared" si="7"/>
        <v>5</v>
      </c>
      <c r="C108" s="49" t="s">
        <v>39</v>
      </c>
      <c r="D108" s="22" t="s">
        <v>20</v>
      </c>
      <c r="E108" s="28">
        <v>2912000</v>
      </c>
      <c r="H108" s="35" t="s">
        <v>333</v>
      </c>
      <c r="I108" s="26" t="s">
        <v>17</v>
      </c>
      <c r="K108" s="24" t="s">
        <v>140</v>
      </c>
    </row>
    <row r="109" spans="2:11" ht="32" x14ac:dyDescent="0.2">
      <c r="B109" s="39">
        <f t="shared" si="7"/>
        <v>6</v>
      </c>
      <c r="C109" s="49" t="s">
        <v>39</v>
      </c>
      <c r="D109" s="22" t="s">
        <v>54</v>
      </c>
      <c r="E109" s="28">
        <v>10677448</v>
      </c>
      <c r="H109" s="35" t="s">
        <v>332</v>
      </c>
      <c r="I109" s="26" t="s">
        <v>17</v>
      </c>
      <c r="K109" s="24" t="s">
        <v>140</v>
      </c>
    </row>
    <row r="110" spans="2:11" x14ac:dyDescent="0.2">
      <c r="B110" s="29"/>
      <c r="C110" s="30" t="s">
        <v>47</v>
      </c>
      <c r="D110" s="31"/>
      <c r="E110" s="32">
        <f>SUM(E104:E109)</f>
        <v>97052784.390000001</v>
      </c>
      <c r="H110" s="31"/>
      <c r="I110" s="33"/>
      <c r="K110" s="30"/>
    </row>
    <row r="111" spans="2:11" x14ac:dyDescent="0.2">
      <c r="B111" s="8"/>
      <c r="C111" s="8"/>
      <c r="D111" s="8"/>
      <c r="E111" s="8"/>
      <c r="H111" s="7"/>
      <c r="I111" s="8"/>
      <c r="K111" s="8"/>
    </row>
    <row r="112" spans="2:11" x14ac:dyDescent="0.2">
      <c r="B112" s="8"/>
      <c r="C112" s="12" t="s">
        <v>236</v>
      </c>
      <c r="D112" s="8"/>
      <c r="E112" s="8"/>
      <c r="H112" s="7"/>
      <c r="I112" s="8"/>
      <c r="K112" s="12"/>
    </row>
    <row r="113" spans="2:11" ht="32" x14ac:dyDescent="0.2">
      <c r="B113" s="39">
        <f t="shared" ref="B113:B116" si="8">B112+1</f>
        <v>1</v>
      </c>
      <c r="C113" s="49" t="s">
        <v>39</v>
      </c>
      <c r="D113" s="22" t="s">
        <v>141</v>
      </c>
      <c r="E113" s="23">
        <v>13462009</v>
      </c>
      <c r="H113" s="35" t="s">
        <v>334</v>
      </c>
      <c r="I113" s="26" t="s">
        <v>17</v>
      </c>
      <c r="K113" s="44" t="s">
        <v>142</v>
      </c>
    </row>
    <row r="114" spans="2:11" ht="32" x14ac:dyDescent="0.2">
      <c r="B114" s="39">
        <f t="shared" si="8"/>
        <v>2</v>
      </c>
      <c r="C114" s="49" t="s">
        <v>39</v>
      </c>
      <c r="D114" s="22" t="s">
        <v>57</v>
      </c>
      <c r="E114" s="27">
        <v>40778144</v>
      </c>
      <c r="H114" s="35" t="s">
        <v>335</v>
      </c>
      <c r="I114" s="26" t="s">
        <v>17</v>
      </c>
      <c r="K114" s="44" t="s">
        <v>142</v>
      </c>
    </row>
    <row r="115" spans="2:11" ht="32" x14ac:dyDescent="0.2">
      <c r="B115" s="39">
        <f t="shared" si="8"/>
        <v>3</v>
      </c>
      <c r="C115" s="49" t="s">
        <v>39</v>
      </c>
      <c r="D115" s="22" t="s">
        <v>79</v>
      </c>
      <c r="E115" s="27">
        <v>3462009</v>
      </c>
      <c r="H115" s="35" t="s">
        <v>336</v>
      </c>
      <c r="I115" s="26" t="s">
        <v>17</v>
      </c>
      <c r="K115" s="44" t="s">
        <v>142</v>
      </c>
    </row>
    <row r="116" spans="2:11" s="18" customFormat="1" ht="32" x14ac:dyDescent="0.2">
      <c r="B116" s="65">
        <f t="shared" si="8"/>
        <v>4</v>
      </c>
      <c r="C116" s="35" t="s">
        <v>39</v>
      </c>
      <c r="D116" s="35" t="s">
        <v>143</v>
      </c>
      <c r="E116" s="27">
        <v>46872197</v>
      </c>
      <c r="H116" s="35" t="s">
        <v>337</v>
      </c>
      <c r="I116" s="26" t="s">
        <v>17</v>
      </c>
      <c r="K116" s="72" t="s">
        <v>142</v>
      </c>
    </row>
    <row r="117" spans="2:11" x14ac:dyDescent="0.2">
      <c r="B117" s="29"/>
      <c r="C117" s="30" t="s">
        <v>47</v>
      </c>
      <c r="D117" s="31"/>
      <c r="E117" s="32">
        <f>SUM(E113:E116)</f>
        <v>104574359</v>
      </c>
      <c r="H117" s="31"/>
      <c r="I117" s="33"/>
      <c r="K117" s="30"/>
    </row>
    <row r="118" spans="2:11" x14ac:dyDescent="0.2">
      <c r="B118" s="154"/>
      <c r="C118" s="16"/>
      <c r="D118" s="16"/>
      <c r="E118" s="7"/>
      <c r="H118" s="7"/>
      <c r="I118" s="8"/>
      <c r="K118" s="16"/>
    </row>
    <row r="119" spans="2:11" x14ac:dyDescent="0.2">
      <c r="B119" s="154"/>
      <c r="C119" s="16"/>
      <c r="D119" s="16"/>
      <c r="E119" s="7"/>
      <c r="H119" s="7"/>
      <c r="I119" s="8"/>
      <c r="K119" s="16"/>
    </row>
    <row r="120" spans="2:11" x14ac:dyDescent="0.2">
      <c r="B120" s="154"/>
      <c r="C120" s="13" t="s">
        <v>237</v>
      </c>
      <c r="D120" s="16"/>
      <c r="E120" s="7"/>
      <c r="H120" s="7"/>
      <c r="I120" s="8"/>
      <c r="K120" s="13"/>
    </row>
    <row r="121" spans="2:11" ht="32" x14ac:dyDescent="0.2">
      <c r="B121" s="39">
        <f t="shared" ref="B121:B125" si="9">B120+1</f>
        <v>1</v>
      </c>
      <c r="C121" s="49" t="s">
        <v>39</v>
      </c>
      <c r="D121" s="22" t="s">
        <v>144</v>
      </c>
      <c r="E121" s="23">
        <v>26232478</v>
      </c>
      <c r="H121" s="35" t="s">
        <v>341</v>
      </c>
      <c r="I121" s="26" t="s">
        <v>17</v>
      </c>
      <c r="K121" s="44" t="s">
        <v>145</v>
      </c>
    </row>
    <row r="122" spans="2:11" ht="32" x14ac:dyDescent="0.2">
      <c r="B122" s="65">
        <f t="shared" si="9"/>
        <v>2</v>
      </c>
      <c r="C122" s="49" t="s">
        <v>39</v>
      </c>
      <c r="D122" s="22" t="s">
        <v>146</v>
      </c>
      <c r="E122" s="27">
        <v>54619029</v>
      </c>
      <c r="H122" s="35" t="s">
        <v>338</v>
      </c>
      <c r="I122" s="26" t="s">
        <v>17</v>
      </c>
      <c r="K122" s="44" t="s">
        <v>145</v>
      </c>
    </row>
    <row r="123" spans="2:11" ht="32" x14ac:dyDescent="0.2">
      <c r="B123" s="65">
        <f t="shared" si="9"/>
        <v>3</v>
      </c>
      <c r="C123" s="49" t="s">
        <v>39</v>
      </c>
      <c r="D123" s="22" t="s">
        <v>147</v>
      </c>
      <c r="E123" s="27">
        <v>3163800</v>
      </c>
      <c r="H123" s="35" t="s">
        <v>342</v>
      </c>
      <c r="I123" s="26" t="s">
        <v>17</v>
      </c>
      <c r="K123" s="44" t="s">
        <v>145</v>
      </c>
    </row>
    <row r="124" spans="2:11" ht="32" x14ac:dyDescent="0.2">
      <c r="B124" s="65">
        <f t="shared" si="9"/>
        <v>4</v>
      </c>
      <c r="C124" s="49" t="s">
        <v>39</v>
      </c>
      <c r="D124" s="22" t="s">
        <v>55</v>
      </c>
      <c r="E124" s="27">
        <v>7237312.5</v>
      </c>
      <c r="H124" s="35" t="s">
        <v>339</v>
      </c>
      <c r="I124" s="26" t="s">
        <v>17</v>
      </c>
      <c r="K124" s="44" t="s">
        <v>145</v>
      </c>
    </row>
    <row r="125" spans="2:11" ht="32" x14ac:dyDescent="0.2">
      <c r="B125" s="65">
        <f t="shared" si="9"/>
        <v>5</v>
      </c>
      <c r="C125" s="49" t="s">
        <v>39</v>
      </c>
      <c r="D125" s="22" t="s">
        <v>147</v>
      </c>
      <c r="E125" s="27">
        <v>3060569</v>
      </c>
      <c r="H125" s="35" t="s">
        <v>340</v>
      </c>
      <c r="I125" s="26" t="s">
        <v>17</v>
      </c>
      <c r="K125" s="44" t="s">
        <v>145</v>
      </c>
    </row>
    <row r="126" spans="2:11" x14ac:dyDescent="0.2">
      <c r="B126" s="29"/>
      <c r="C126" s="30" t="s">
        <v>47</v>
      </c>
      <c r="D126" s="31"/>
      <c r="E126" s="32">
        <f>SUM(E121:E125)</f>
        <v>94313188.5</v>
      </c>
      <c r="H126" s="31"/>
      <c r="I126" s="33"/>
      <c r="K126" s="30"/>
    </row>
    <row r="127" spans="2:11" x14ac:dyDescent="0.2">
      <c r="B127" s="154"/>
      <c r="C127" s="16"/>
      <c r="D127" s="16"/>
      <c r="E127" s="7"/>
      <c r="H127" s="7"/>
      <c r="I127" s="8"/>
      <c r="K127" s="16"/>
    </row>
    <row r="128" spans="2:11" x14ac:dyDescent="0.2">
      <c r="B128" s="154"/>
      <c r="C128" s="13" t="s">
        <v>238</v>
      </c>
      <c r="D128" s="16"/>
      <c r="E128" s="7"/>
      <c r="H128" s="7"/>
      <c r="I128" s="8"/>
      <c r="K128" s="13"/>
    </row>
    <row r="129" spans="2:11" ht="32" x14ac:dyDescent="0.2">
      <c r="B129" s="65">
        <f t="shared" ref="B129:B137" si="10">B128+1</f>
        <v>1</v>
      </c>
      <c r="C129" s="49" t="s">
        <v>39</v>
      </c>
      <c r="D129" s="22" t="s">
        <v>149</v>
      </c>
      <c r="E129" s="23">
        <v>20986500</v>
      </c>
      <c r="H129" s="35" t="s">
        <v>343</v>
      </c>
      <c r="I129" s="26" t="s">
        <v>17</v>
      </c>
      <c r="K129" s="44" t="s">
        <v>150</v>
      </c>
    </row>
    <row r="130" spans="2:11" ht="32" x14ac:dyDescent="0.2">
      <c r="B130" s="65">
        <f t="shared" si="10"/>
        <v>2</v>
      </c>
      <c r="C130" s="49" t="s">
        <v>39</v>
      </c>
      <c r="D130" s="22" t="s">
        <v>151</v>
      </c>
      <c r="E130" s="27">
        <v>3940289</v>
      </c>
      <c r="H130" s="35" t="s">
        <v>344</v>
      </c>
      <c r="I130" s="26" t="s">
        <v>17</v>
      </c>
      <c r="K130" s="44" t="s">
        <v>150</v>
      </c>
    </row>
    <row r="131" spans="2:11" ht="32" x14ac:dyDescent="0.2">
      <c r="B131" s="65">
        <f t="shared" si="10"/>
        <v>3</v>
      </c>
      <c r="C131" s="49" t="s">
        <v>39</v>
      </c>
      <c r="D131" s="22" t="s">
        <v>43</v>
      </c>
      <c r="E131" s="27">
        <v>2443980</v>
      </c>
      <c r="H131" s="35" t="s">
        <v>345</v>
      </c>
      <c r="I131" s="26" t="s">
        <v>17</v>
      </c>
      <c r="K131" s="44" t="s">
        <v>150</v>
      </c>
    </row>
    <row r="132" spans="2:11" s="18" customFormat="1" ht="32" x14ac:dyDescent="0.2">
      <c r="B132" s="65">
        <f t="shared" si="10"/>
        <v>4</v>
      </c>
      <c r="C132" s="35" t="s">
        <v>39</v>
      </c>
      <c r="D132" s="35" t="s">
        <v>152</v>
      </c>
      <c r="E132" s="27">
        <v>5179050</v>
      </c>
      <c r="H132" s="35" t="s">
        <v>346</v>
      </c>
      <c r="I132" s="26" t="s">
        <v>17</v>
      </c>
      <c r="K132" s="72" t="s">
        <v>150</v>
      </c>
    </row>
    <row r="133" spans="2:11" ht="32" x14ac:dyDescent="0.2">
      <c r="B133" s="65">
        <f t="shared" si="10"/>
        <v>5</v>
      </c>
      <c r="C133" s="49" t="s">
        <v>39</v>
      </c>
      <c r="D133" s="22" t="s">
        <v>57</v>
      </c>
      <c r="E133" s="27">
        <v>49094622</v>
      </c>
      <c r="H133" s="35" t="s">
        <v>347</v>
      </c>
      <c r="I133" s="26" t="s">
        <v>17</v>
      </c>
      <c r="K133" s="44" t="s">
        <v>150</v>
      </c>
    </row>
    <row r="134" spans="2:11" ht="32" x14ac:dyDescent="0.2">
      <c r="B134" s="65">
        <f t="shared" si="10"/>
        <v>6</v>
      </c>
      <c r="C134" s="49" t="s">
        <v>39</v>
      </c>
      <c r="D134" s="22" t="s">
        <v>153</v>
      </c>
      <c r="E134" s="27">
        <v>1479060</v>
      </c>
      <c r="H134" s="35" t="s">
        <v>348</v>
      </c>
      <c r="I134" s="26" t="s">
        <v>17</v>
      </c>
      <c r="K134" s="44" t="s">
        <v>150</v>
      </c>
    </row>
    <row r="135" spans="2:11" ht="32" x14ac:dyDescent="0.2">
      <c r="B135" s="65">
        <f t="shared" si="10"/>
        <v>7</v>
      </c>
      <c r="C135" s="49" t="s">
        <v>39</v>
      </c>
      <c r="D135" s="22" t="s">
        <v>155</v>
      </c>
      <c r="E135" s="27">
        <v>244615310.40000001</v>
      </c>
      <c r="H135" s="35" t="s">
        <v>349</v>
      </c>
      <c r="I135" s="26" t="s">
        <v>17</v>
      </c>
      <c r="K135" s="44" t="s">
        <v>150</v>
      </c>
    </row>
    <row r="136" spans="2:11" s="43" customFormat="1" ht="32" x14ac:dyDescent="0.2">
      <c r="B136" s="65">
        <f t="shared" si="10"/>
        <v>8</v>
      </c>
      <c r="C136" s="41" t="s">
        <v>157</v>
      </c>
      <c r="D136" s="41" t="s">
        <v>158</v>
      </c>
      <c r="E136" s="84">
        <v>38709610.200000003</v>
      </c>
      <c r="F136" s="84"/>
      <c r="H136" s="58" t="s">
        <v>252</v>
      </c>
      <c r="I136" s="59"/>
      <c r="K136" s="57" t="s">
        <v>150</v>
      </c>
    </row>
    <row r="137" spans="2:11" s="74" customFormat="1" ht="32" x14ac:dyDescent="0.2">
      <c r="B137" s="65">
        <f t="shared" si="10"/>
        <v>9</v>
      </c>
      <c r="C137" s="25" t="s">
        <v>159</v>
      </c>
      <c r="D137" s="25" t="s">
        <v>160</v>
      </c>
      <c r="E137" s="76">
        <v>31432750</v>
      </c>
      <c r="F137" s="76"/>
      <c r="H137" s="45" t="s">
        <v>350</v>
      </c>
      <c r="I137" s="46"/>
      <c r="K137" s="72" t="s">
        <v>161</v>
      </c>
    </row>
    <row r="138" spans="2:11" x14ac:dyDescent="0.2">
      <c r="B138" s="29"/>
      <c r="C138" s="30" t="s">
        <v>47</v>
      </c>
      <c r="D138" s="31"/>
      <c r="E138" s="32">
        <f>SUM(E129:E137)</f>
        <v>397881171.59999996</v>
      </c>
      <c r="H138" s="31"/>
      <c r="I138" s="33"/>
      <c r="K138" s="30"/>
    </row>
    <row r="139" spans="2:11" x14ac:dyDescent="0.2">
      <c r="B139" s="85"/>
      <c r="C139" s="86"/>
      <c r="D139" s="86"/>
      <c r="E139" s="87"/>
      <c r="H139" s="89"/>
      <c r="I139" s="90"/>
      <c r="K139" s="88"/>
    </row>
    <row r="140" spans="2:11" x14ac:dyDescent="0.2">
      <c r="B140" s="7"/>
      <c r="C140" s="13" t="s">
        <v>239</v>
      </c>
      <c r="D140" s="16"/>
      <c r="E140" s="7"/>
      <c r="H140" s="7"/>
      <c r="I140" s="8"/>
      <c r="K140" s="13"/>
    </row>
    <row r="141" spans="2:11" ht="32" x14ac:dyDescent="0.2">
      <c r="B141" s="91">
        <v>1</v>
      </c>
      <c r="C141" s="92" t="s">
        <v>28</v>
      </c>
      <c r="D141" s="93" t="s">
        <v>162</v>
      </c>
      <c r="E141" s="94">
        <v>31500000</v>
      </c>
      <c r="H141" s="96" t="s">
        <v>351</v>
      </c>
      <c r="I141" s="97" t="s">
        <v>32</v>
      </c>
      <c r="K141" s="95" t="s">
        <v>163</v>
      </c>
    </row>
    <row r="142" spans="2:11" ht="32" x14ac:dyDescent="0.2">
      <c r="B142" s="91">
        <f t="shared" ref="B142:B146" si="11">B141+1</f>
        <v>2</v>
      </c>
      <c r="C142" s="49" t="s">
        <v>39</v>
      </c>
      <c r="D142" s="22" t="s">
        <v>113</v>
      </c>
      <c r="E142" s="23">
        <v>34145114.829999998</v>
      </c>
      <c r="F142" s="98"/>
      <c r="H142" s="35" t="s">
        <v>352</v>
      </c>
      <c r="I142" s="26" t="s">
        <v>17</v>
      </c>
      <c r="K142" s="44" t="s">
        <v>164</v>
      </c>
    </row>
    <row r="143" spans="2:11" ht="32" x14ac:dyDescent="0.2">
      <c r="B143" s="91">
        <f t="shared" si="11"/>
        <v>3</v>
      </c>
      <c r="C143" s="49" t="s">
        <v>39</v>
      </c>
      <c r="D143" s="22" t="s">
        <v>53</v>
      </c>
      <c r="E143" s="27">
        <v>58174569</v>
      </c>
      <c r="H143" s="35" t="s">
        <v>353</v>
      </c>
      <c r="I143" s="26" t="s">
        <v>17</v>
      </c>
      <c r="K143" s="44" t="s">
        <v>164</v>
      </c>
    </row>
    <row r="144" spans="2:11" ht="32" x14ac:dyDescent="0.2">
      <c r="B144" s="91">
        <f t="shared" si="11"/>
        <v>4</v>
      </c>
      <c r="C144" s="49" t="s">
        <v>39</v>
      </c>
      <c r="D144" s="22" t="s">
        <v>147</v>
      </c>
      <c r="E144" s="27">
        <v>6182389</v>
      </c>
      <c r="H144" s="35" t="s">
        <v>356</v>
      </c>
      <c r="I144" s="26" t="s">
        <v>17</v>
      </c>
      <c r="K144" s="44" t="s">
        <v>164</v>
      </c>
    </row>
    <row r="145" spans="2:11" ht="32" x14ac:dyDescent="0.2">
      <c r="B145" s="91">
        <f t="shared" si="11"/>
        <v>5</v>
      </c>
      <c r="C145" s="49" t="s">
        <v>39</v>
      </c>
      <c r="D145" s="22" t="s">
        <v>151</v>
      </c>
      <c r="E145" s="27">
        <v>4999860</v>
      </c>
      <c r="H145" s="35" t="s">
        <v>354</v>
      </c>
      <c r="I145" s="26" t="s">
        <v>17</v>
      </c>
      <c r="K145" s="44" t="s">
        <v>164</v>
      </c>
    </row>
    <row r="146" spans="2:11" ht="32" x14ac:dyDescent="0.2">
      <c r="B146" s="91">
        <f t="shared" si="11"/>
        <v>6</v>
      </c>
      <c r="C146" s="49" t="s">
        <v>39</v>
      </c>
      <c r="D146" s="22" t="s">
        <v>126</v>
      </c>
      <c r="E146" s="99">
        <v>8682979</v>
      </c>
      <c r="H146" s="100" t="s">
        <v>355</v>
      </c>
      <c r="I146" s="26" t="s">
        <v>17</v>
      </c>
      <c r="K146" s="44" t="s">
        <v>164</v>
      </c>
    </row>
    <row r="147" spans="2:11" x14ac:dyDescent="0.2">
      <c r="B147" s="29"/>
      <c r="C147" s="30" t="s">
        <v>47</v>
      </c>
      <c r="D147" s="31"/>
      <c r="E147" s="32">
        <f>SUM(E141:E146)</f>
        <v>143684911.82999998</v>
      </c>
      <c r="H147" s="31"/>
      <c r="I147" s="33"/>
      <c r="K147" s="30"/>
    </row>
    <row r="148" spans="2:11" x14ac:dyDescent="0.2">
      <c r="B148" s="101"/>
      <c r="C148" s="102"/>
      <c r="D148" s="102"/>
      <c r="E148" s="87"/>
      <c r="H148" s="89"/>
      <c r="I148" s="90"/>
      <c r="K148" s="103"/>
    </row>
    <row r="149" spans="2:11" x14ac:dyDescent="0.2">
      <c r="B149" s="7"/>
      <c r="C149" s="16" t="s">
        <v>240</v>
      </c>
      <c r="D149" s="16"/>
      <c r="E149" s="7"/>
      <c r="H149" s="7"/>
      <c r="I149" s="8"/>
      <c r="K149" s="16"/>
    </row>
    <row r="150" spans="2:11" s="74" customFormat="1" ht="32" x14ac:dyDescent="0.2">
      <c r="B150" s="65">
        <v>1</v>
      </c>
      <c r="C150" s="25" t="s">
        <v>166</v>
      </c>
      <c r="D150" s="25" t="s">
        <v>167</v>
      </c>
      <c r="E150" s="82">
        <v>76741650</v>
      </c>
      <c r="F150" s="82"/>
      <c r="H150" s="45" t="s">
        <v>357</v>
      </c>
      <c r="I150" s="46"/>
      <c r="K150" s="72" t="s">
        <v>168</v>
      </c>
    </row>
    <row r="151" spans="2:11" s="43" customFormat="1" ht="32" x14ac:dyDescent="0.2">
      <c r="B151" s="65">
        <v>2</v>
      </c>
      <c r="C151" s="41" t="s">
        <v>159</v>
      </c>
      <c r="D151" s="41" t="s">
        <v>169</v>
      </c>
      <c r="E151" s="84">
        <v>59597528</v>
      </c>
      <c r="F151" s="104"/>
      <c r="H151" s="57" t="s">
        <v>249</v>
      </c>
      <c r="I151" s="59"/>
      <c r="K151" s="72" t="s">
        <v>168</v>
      </c>
    </row>
    <row r="152" spans="2:11" x14ac:dyDescent="0.2">
      <c r="B152" s="29"/>
      <c r="C152" s="30" t="s">
        <v>47</v>
      </c>
      <c r="D152" s="31"/>
      <c r="E152" s="32">
        <f>SUM(E150:E151)</f>
        <v>136339178</v>
      </c>
      <c r="H152" s="31"/>
      <c r="I152" s="33"/>
      <c r="K152" s="30"/>
    </row>
    <row r="153" spans="2:11" x14ac:dyDescent="0.2">
      <c r="B153" s="101"/>
      <c r="C153" s="102"/>
      <c r="D153" s="86"/>
      <c r="E153" s="87"/>
      <c r="H153" s="89"/>
      <c r="I153" s="90"/>
      <c r="K153" s="103"/>
    </row>
    <row r="154" spans="2:11" x14ac:dyDescent="0.2">
      <c r="B154" s="7"/>
      <c r="C154" s="16" t="s">
        <v>241</v>
      </c>
      <c r="D154" s="16"/>
      <c r="E154" s="7"/>
      <c r="H154" s="7"/>
      <c r="I154" s="8"/>
      <c r="K154" s="16"/>
    </row>
    <row r="155" spans="2:11" ht="32" x14ac:dyDescent="0.2">
      <c r="B155" s="91">
        <v>1</v>
      </c>
      <c r="C155" s="35" t="s">
        <v>157</v>
      </c>
      <c r="D155" s="25" t="s">
        <v>170</v>
      </c>
      <c r="E155" s="36">
        <v>24780000</v>
      </c>
      <c r="H155" s="38" t="s">
        <v>358</v>
      </c>
      <c r="I155" s="26" t="s">
        <v>32</v>
      </c>
      <c r="K155" s="24" t="s">
        <v>171</v>
      </c>
    </row>
    <row r="156" spans="2:11" ht="32" x14ac:dyDescent="0.2">
      <c r="B156" s="91">
        <f t="shared" ref="B156:B157" si="12">B155+1</f>
        <v>2</v>
      </c>
      <c r="C156" s="49" t="s">
        <v>173</v>
      </c>
      <c r="D156" s="25" t="s">
        <v>174</v>
      </c>
      <c r="E156" s="105">
        <f>14358206.88+11472960+478040+2160000+4420000+4995000+3910000+9800000+8960000+7420000+1820000</f>
        <v>69794206.879999995</v>
      </c>
      <c r="H156" s="81" t="s">
        <v>359</v>
      </c>
      <c r="I156" s="51" t="s">
        <v>52</v>
      </c>
      <c r="K156" s="24" t="s">
        <v>175</v>
      </c>
    </row>
    <row r="157" spans="2:11" ht="32" x14ac:dyDescent="0.2">
      <c r="B157" s="91">
        <f t="shared" si="12"/>
        <v>3</v>
      </c>
      <c r="C157" s="49" t="s">
        <v>173</v>
      </c>
      <c r="D157" s="25" t="s">
        <v>177</v>
      </c>
      <c r="E157" s="105">
        <f>3750000+2100000+500000</f>
        <v>6350000</v>
      </c>
      <c r="H157" s="49" t="s">
        <v>360</v>
      </c>
      <c r="I157" s="51" t="s">
        <v>52</v>
      </c>
      <c r="K157" s="106" t="s">
        <v>178</v>
      </c>
    </row>
    <row r="158" spans="2:11" x14ac:dyDescent="0.2">
      <c r="B158" s="29"/>
      <c r="C158" s="31"/>
      <c r="D158" s="31"/>
      <c r="E158" s="32">
        <f>SUM(E155:E157)</f>
        <v>100924206.88</v>
      </c>
      <c r="H158" s="31"/>
      <c r="I158" s="33"/>
      <c r="K158" s="30" t="s">
        <v>47</v>
      </c>
    </row>
    <row r="159" spans="2:11" x14ac:dyDescent="0.2">
      <c r="B159" s="101"/>
      <c r="C159" s="102"/>
      <c r="D159" s="86"/>
      <c r="E159" s="87"/>
      <c r="H159" s="89"/>
      <c r="I159" s="90"/>
      <c r="K159" s="103"/>
    </row>
    <row r="160" spans="2:11" x14ac:dyDescent="0.2">
      <c r="B160" s="7"/>
      <c r="C160" s="13" t="s">
        <v>242</v>
      </c>
      <c r="D160" s="16"/>
      <c r="E160" s="7"/>
      <c r="H160" s="7"/>
      <c r="I160" s="8"/>
      <c r="K160" s="13"/>
    </row>
    <row r="161" spans="2:11" s="43" customFormat="1" ht="34" customHeight="1" x14ac:dyDescent="0.2">
      <c r="B161" s="91">
        <v>1</v>
      </c>
      <c r="C161" s="25" t="s">
        <v>48</v>
      </c>
      <c r="D161" s="40" t="s">
        <v>180</v>
      </c>
      <c r="E161" s="50">
        <v>31500000</v>
      </c>
      <c r="H161" s="45" t="s">
        <v>361</v>
      </c>
      <c r="I161" s="46" t="s">
        <v>74</v>
      </c>
      <c r="K161" s="44" t="s">
        <v>181</v>
      </c>
    </row>
    <row r="162" spans="2:11" s="43" customFormat="1" ht="32" x14ac:dyDescent="0.2">
      <c r="B162" s="91">
        <f t="shared" ref="B162:B167" si="13">B161+1</f>
        <v>2</v>
      </c>
      <c r="C162" s="40" t="s">
        <v>39</v>
      </c>
      <c r="D162" s="41" t="s">
        <v>147</v>
      </c>
      <c r="E162" s="107">
        <v>3527662.92</v>
      </c>
      <c r="F162" s="41"/>
      <c r="H162" s="25" t="s">
        <v>362</v>
      </c>
      <c r="I162" s="46" t="s">
        <v>17</v>
      </c>
      <c r="K162" s="44" t="s">
        <v>183</v>
      </c>
    </row>
    <row r="163" spans="2:11" s="43" customFormat="1" ht="32" x14ac:dyDescent="0.2">
      <c r="B163" s="91">
        <f t="shared" si="13"/>
        <v>3</v>
      </c>
      <c r="C163" s="40" t="s">
        <v>39</v>
      </c>
      <c r="D163" s="41" t="s">
        <v>184</v>
      </c>
      <c r="E163" s="107">
        <v>50568170</v>
      </c>
      <c r="H163" s="25" t="s">
        <v>363</v>
      </c>
      <c r="I163" s="46" t="s">
        <v>17</v>
      </c>
      <c r="K163" s="44" t="s">
        <v>183</v>
      </c>
    </row>
    <row r="164" spans="2:11" s="43" customFormat="1" ht="32" x14ac:dyDescent="0.2">
      <c r="B164" s="91">
        <f t="shared" si="13"/>
        <v>4</v>
      </c>
      <c r="C164" s="40" t="s">
        <v>39</v>
      </c>
      <c r="D164" s="41" t="s">
        <v>185</v>
      </c>
      <c r="E164" s="107">
        <v>50568170</v>
      </c>
      <c r="H164" s="25" t="s">
        <v>364</v>
      </c>
      <c r="I164" s="46" t="s">
        <v>17</v>
      </c>
      <c r="K164" s="44" t="s">
        <v>183</v>
      </c>
    </row>
    <row r="165" spans="2:11" s="43" customFormat="1" ht="32" x14ac:dyDescent="0.2">
      <c r="B165" s="91">
        <f t="shared" si="13"/>
        <v>5</v>
      </c>
      <c r="C165" s="40" t="s">
        <v>39</v>
      </c>
      <c r="D165" s="41" t="s">
        <v>149</v>
      </c>
      <c r="E165" s="107">
        <v>18484055.920000002</v>
      </c>
      <c r="H165" s="25" t="s">
        <v>365</v>
      </c>
      <c r="I165" s="46" t="s">
        <v>17</v>
      </c>
      <c r="K165" s="44" t="s">
        <v>183</v>
      </c>
    </row>
    <row r="166" spans="2:11" s="43" customFormat="1" ht="32" x14ac:dyDescent="0.2">
      <c r="B166" s="91">
        <f t="shared" si="13"/>
        <v>6</v>
      </c>
      <c r="C166" s="40" t="s">
        <v>39</v>
      </c>
      <c r="D166" s="41" t="s">
        <v>187</v>
      </c>
      <c r="E166" s="107">
        <v>15511999.16</v>
      </c>
      <c r="H166" s="25" t="s">
        <v>366</v>
      </c>
      <c r="I166" s="46" t="s">
        <v>17</v>
      </c>
      <c r="K166" s="44" t="s">
        <v>183</v>
      </c>
    </row>
    <row r="167" spans="2:11" s="43" customFormat="1" ht="32" x14ac:dyDescent="0.2">
      <c r="B167" s="91">
        <f t="shared" si="13"/>
        <v>7</v>
      </c>
      <c r="C167" s="25" t="s">
        <v>188</v>
      </c>
      <c r="D167" s="40" t="s">
        <v>189</v>
      </c>
      <c r="E167" s="50">
        <v>26994000</v>
      </c>
      <c r="H167" s="45" t="s">
        <v>367</v>
      </c>
      <c r="I167" s="46" t="s">
        <v>74</v>
      </c>
      <c r="K167" s="44" t="s">
        <v>190</v>
      </c>
    </row>
    <row r="168" spans="2:11" x14ac:dyDescent="0.2">
      <c r="B168" s="29"/>
      <c r="C168" s="30" t="s">
        <v>47</v>
      </c>
      <c r="D168" s="31"/>
      <c r="E168" s="32">
        <f>SUM(E161:E167)</f>
        <v>197154058.00000003</v>
      </c>
      <c r="H168" s="31"/>
      <c r="I168" s="33"/>
      <c r="K168" s="30"/>
    </row>
    <row r="169" spans="2:11" x14ac:dyDescent="0.2">
      <c r="B169" s="101"/>
      <c r="C169" s="102"/>
      <c r="D169" s="102"/>
      <c r="E169" s="108"/>
      <c r="H169" s="109"/>
      <c r="I169" s="110"/>
      <c r="K169" s="103"/>
    </row>
    <row r="170" spans="2:11" x14ac:dyDescent="0.2">
      <c r="B170" s="7"/>
      <c r="C170" s="13" t="s">
        <v>243</v>
      </c>
      <c r="D170" s="16"/>
      <c r="E170" s="7"/>
      <c r="H170" s="7"/>
      <c r="I170" s="8"/>
      <c r="K170" s="13"/>
    </row>
    <row r="171" spans="2:11" ht="32" x14ac:dyDescent="0.2">
      <c r="B171" s="91">
        <f t="shared" ref="B171:B177" si="14">B170+1</f>
        <v>1</v>
      </c>
      <c r="C171" s="49" t="s">
        <v>191</v>
      </c>
      <c r="D171" s="49" t="s">
        <v>192</v>
      </c>
      <c r="E171" s="36">
        <f>10000000+2380000+3500000</f>
        <v>15880000</v>
      </c>
      <c r="H171" s="49" t="s">
        <v>368</v>
      </c>
      <c r="I171" s="26" t="s">
        <v>52</v>
      </c>
      <c r="K171" s="24" t="s">
        <v>193</v>
      </c>
    </row>
    <row r="172" spans="2:11" ht="32" x14ac:dyDescent="0.2">
      <c r="B172" s="91">
        <f t="shared" si="14"/>
        <v>2</v>
      </c>
      <c r="C172" s="49" t="s">
        <v>39</v>
      </c>
      <c r="D172" s="22" t="s">
        <v>54</v>
      </c>
      <c r="E172" s="55">
        <v>11885195.640000001</v>
      </c>
      <c r="H172" s="25" t="s">
        <v>369</v>
      </c>
      <c r="I172" s="26" t="s">
        <v>17</v>
      </c>
      <c r="K172" s="44" t="s">
        <v>195</v>
      </c>
    </row>
    <row r="173" spans="2:11" ht="32" x14ac:dyDescent="0.2">
      <c r="B173" s="91">
        <f t="shared" si="14"/>
        <v>3</v>
      </c>
      <c r="C173" s="49" t="s">
        <v>39</v>
      </c>
      <c r="D173" s="22" t="s">
        <v>79</v>
      </c>
      <c r="E173" s="45">
        <v>3740026.92</v>
      </c>
      <c r="H173" s="25" t="s">
        <v>370</v>
      </c>
      <c r="I173" s="26" t="s">
        <v>17</v>
      </c>
      <c r="K173" s="44" t="s">
        <v>195</v>
      </c>
    </row>
    <row r="174" spans="2:11" ht="32" x14ac:dyDescent="0.2">
      <c r="B174" s="91">
        <f t="shared" si="14"/>
        <v>4</v>
      </c>
      <c r="C174" s="49" t="s">
        <v>39</v>
      </c>
      <c r="D174" s="22" t="s">
        <v>43</v>
      </c>
      <c r="E174" s="45">
        <v>2676946</v>
      </c>
      <c r="H174" s="25" t="s">
        <v>371</v>
      </c>
      <c r="I174" s="26" t="s">
        <v>17</v>
      </c>
      <c r="K174" s="44" t="s">
        <v>195</v>
      </c>
    </row>
    <row r="175" spans="2:11" ht="32" x14ac:dyDescent="0.2">
      <c r="B175" s="91">
        <f t="shared" si="14"/>
        <v>5</v>
      </c>
      <c r="C175" s="49" t="s">
        <v>39</v>
      </c>
      <c r="D175" s="22" t="s">
        <v>86</v>
      </c>
      <c r="E175" s="45">
        <v>7829150.5999999996</v>
      </c>
      <c r="H175" s="25" t="s">
        <v>372</v>
      </c>
      <c r="I175" s="26" t="s">
        <v>17</v>
      </c>
      <c r="K175" s="44" t="s">
        <v>195</v>
      </c>
    </row>
    <row r="176" spans="2:11" s="43" customFormat="1" ht="32" x14ac:dyDescent="0.2">
      <c r="B176" s="91">
        <f t="shared" si="14"/>
        <v>6</v>
      </c>
      <c r="C176" s="73" t="s">
        <v>133</v>
      </c>
      <c r="D176" s="73" t="s">
        <v>196</v>
      </c>
      <c r="E176" s="111">
        <v>71723412</v>
      </c>
      <c r="F176" s="111"/>
      <c r="H176" s="45" t="s">
        <v>373</v>
      </c>
      <c r="I176" s="46" t="s">
        <v>74</v>
      </c>
      <c r="K176" s="72" t="s">
        <v>195</v>
      </c>
    </row>
    <row r="177" spans="2:11" s="43" customFormat="1" ht="32" x14ac:dyDescent="0.2">
      <c r="B177" s="91">
        <f t="shared" si="14"/>
        <v>7</v>
      </c>
      <c r="C177" s="25" t="s">
        <v>197</v>
      </c>
      <c r="D177" s="25" t="s">
        <v>198</v>
      </c>
      <c r="E177" s="50">
        <v>18225780</v>
      </c>
      <c r="F177" s="50"/>
      <c r="H177" s="45" t="s">
        <v>374</v>
      </c>
      <c r="I177" s="46" t="s">
        <v>74</v>
      </c>
      <c r="K177" s="72" t="s">
        <v>199</v>
      </c>
    </row>
    <row r="178" spans="2:11" x14ac:dyDescent="0.2">
      <c r="B178" s="29"/>
      <c r="C178" s="30" t="s">
        <v>47</v>
      </c>
      <c r="D178" s="31"/>
      <c r="E178" s="32">
        <f>SUM(E171:E177)</f>
        <v>131960511.16</v>
      </c>
      <c r="H178" s="31"/>
      <c r="I178" s="33"/>
      <c r="K178" s="30"/>
    </row>
    <row r="179" spans="2:11" x14ac:dyDescent="0.2">
      <c r="B179" s="101"/>
      <c r="C179" s="102"/>
      <c r="D179" s="102"/>
      <c r="E179" s="108"/>
      <c r="H179" s="109"/>
      <c r="I179" s="110"/>
      <c r="K179" s="103"/>
    </row>
    <row r="180" spans="2:11" x14ac:dyDescent="0.2">
      <c r="B180" s="101"/>
      <c r="C180" s="102"/>
      <c r="D180" s="102"/>
      <c r="E180" s="108"/>
      <c r="H180" s="109"/>
      <c r="I180" s="110"/>
      <c r="K180" s="103"/>
    </row>
    <row r="181" spans="2:11" x14ac:dyDescent="0.2">
      <c r="B181" s="7"/>
      <c r="C181" s="13" t="s">
        <v>244</v>
      </c>
      <c r="D181" s="16"/>
      <c r="E181" s="7"/>
      <c r="H181" s="7"/>
      <c r="I181" s="8"/>
      <c r="K181" s="13"/>
    </row>
    <row r="182" spans="2:11" ht="32" x14ac:dyDescent="0.2">
      <c r="B182" s="91">
        <f t="shared" ref="B182:B190" si="15">B181+1</f>
        <v>1</v>
      </c>
      <c r="C182" s="40" t="s">
        <v>62</v>
      </c>
      <c r="D182" s="25" t="s">
        <v>63</v>
      </c>
      <c r="E182" s="53">
        <f>31705000+54555000</f>
        <v>86260000</v>
      </c>
      <c r="H182" s="54" t="s">
        <v>375</v>
      </c>
      <c r="I182" s="26" t="s">
        <v>66</v>
      </c>
      <c r="K182" s="44" t="s">
        <v>200</v>
      </c>
    </row>
    <row r="183" spans="2:11" ht="32" x14ac:dyDescent="0.2">
      <c r="B183" s="91">
        <f t="shared" si="15"/>
        <v>2</v>
      </c>
      <c r="C183" s="49" t="s">
        <v>39</v>
      </c>
      <c r="D183" s="22" t="s">
        <v>103</v>
      </c>
      <c r="E183" s="112">
        <v>13836860</v>
      </c>
      <c r="H183" s="40" t="s">
        <v>376</v>
      </c>
      <c r="I183" s="26" t="s">
        <v>17</v>
      </c>
      <c r="K183" s="44" t="s">
        <v>202</v>
      </c>
    </row>
    <row r="184" spans="2:11" ht="32" x14ac:dyDescent="0.2">
      <c r="B184" s="91">
        <f t="shared" si="15"/>
        <v>3</v>
      </c>
      <c r="C184" s="49" t="s">
        <v>39</v>
      </c>
      <c r="D184" s="22" t="s">
        <v>42</v>
      </c>
      <c r="E184" s="112">
        <v>31297130</v>
      </c>
      <c r="H184" s="40" t="s">
        <v>377</v>
      </c>
      <c r="I184" s="26" t="s">
        <v>17</v>
      </c>
      <c r="K184" s="44" t="s">
        <v>202</v>
      </c>
    </row>
    <row r="185" spans="2:11" s="18" customFormat="1" ht="32" x14ac:dyDescent="0.2">
      <c r="B185" s="65">
        <f t="shared" si="15"/>
        <v>4</v>
      </c>
      <c r="C185" s="35" t="s">
        <v>39</v>
      </c>
      <c r="D185" s="35" t="s">
        <v>42</v>
      </c>
      <c r="E185" s="113">
        <v>11064878</v>
      </c>
      <c r="H185" s="25" t="s">
        <v>378</v>
      </c>
      <c r="I185" s="26" t="s">
        <v>17</v>
      </c>
      <c r="K185" s="72" t="s">
        <v>202</v>
      </c>
    </row>
    <row r="186" spans="2:11" ht="32" x14ac:dyDescent="0.2">
      <c r="B186" s="91">
        <f t="shared" si="15"/>
        <v>5</v>
      </c>
      <c r="C186" s="49" t="s">
        <v>39</v>
      </c>
      <c r="D186" s="22" t="s">
        <v>42</v>
      </c>
      <c r="E186" s="112">
        <v>9721195.3200000003</v>
      </c>
      <c r="H186" s="40" t="s">
        <v>379</v>
      </c>
      <c r="I186" s="26" t="s">
        <v>17</v>
      </c>
      <c r="K186" s="44" t="s">
        <v>202</v>
      </c>
    </row>
    <row r="187" spans="2:11" ht="32" x14ac:dyDescent="0.2">
      <c r="B187" s="91">
        <f t="shared" si="15"/>
        <v>6</v>
      </c>
      <c r="C187" s="49" t="s">
        <v>39</v>
      </c>
      <c r="D187" s="22" t="s">
        <v>69</v>
      </c>
      <c r="E187" s="112">
        <v>2741877.5</v>
      </c>
      <c r="H187" s="40" t="s">
        <v>389</v>
      </c>
      <c r="I187" s="26" t="s">
        <v>17</v>
      </c>
      <c r="K187" s="44" t="s">
        <v>202</v>
      </c>
    </row>
    <row r="188" spans="2:11" ht="32" x14ac:dyDescent="0.2">
      <c r="B188" s="91">
        <f t="shared" si="15"/>
        <v>7</v>
      </c>
      <c r="C188" s="49" t="s">
        <v>39</v>
      </c>
      <c r="D188" s="22" t="s">
        <v>43</v>
      </c>
      <c r="E188" s="112">
        <v>1645470</v>
      </c>
      <c r="H188" s="41" t="s">
        <v>380</v>
      </c>
      <c r="I188" s="26" t="s">
        <v>17</v>
      </c>
      <c r="K188" s="44" t="s">
        <v>202</v>
      </c>
    </row>
    <row r="189" spans="2:11" s="43" customFormat="1" ht="32" x14ac:dyDescent="0.2">
      <c r="B189" s="91">
        <f t="shared" si="15"/>
        <v>8</v>
      </c>
      <c r="C189" s="41" t="s">
        <v>205</v>
      </c>
      <c r="D189" s="41" t="s">
        <v>206</v>
      </c>
      <c r="E189" s="56">
        <v>44500000</v>
      </c>
      <c r="F189" s="56"/>
      <c r="H189" s="45" t="s">
        <v>381</v>
      </c>
      <c r="I189" s="46" t="s">
        <v>74</v>
      </c>
      <c r="K189" s="72" t="s">
        <v>207</v>
      </c>
    </row>
    <row r="190" spans="2:11" s="43" customFormat="1" ht="34" customHeight="1" x14ac:dyDescent="0.2">
      <c r="B190" s="91">
        <f t="shared" si="15"/>
        <v>9</v>
      </c>
      <c r="C190" s="25" t="s">
        <v>75</v>
      </c>
      <c r="D190" s="25" t="s">
        <v>208</v>
      </c>
      <c r="E190" s="50">
        <v>33600000</v>
      </c>
      <c r="F190" s="50"/>
      <c r="H190" s="45" t="s">
        <v>258</v>
      </c>
      <c r="I190" s="114" t="s">
        <v>36</v>
      </c>
      <c r="K190" s="72" t="s">
        <v>209</v>
      </c>
    </row>
    <row r="191" spans="2:11" x14ac:dyDescent="0.2">
      <c r="B191" s="29"/>
      <c r="C191" s="30" t="s">
        <v>47</v>
      </c>
      <c r="D191" s="31"/>
      <c r="E191" s="32">
        <f>SUM(E182:E190)</f>
        <v>234667410.81999999</v>
      </c>
      <c r="H191" s="31"/>
      <c r="I191" s="33"/>
      <c r="K191" s="30"/>
    </row>
    <row r="192" spans="2:11" x14ac:dyDescent="0.2">
      <c r="B192" s="101"/>
      <c r="C192" s="102"/>
      <c r="D192" s="102"/>
      <c r="E192" s="108"/>
      <c r="H192" s="109"/>
      <c r="I192" s="110"/>
      <c r="K192" s="103"/>
    </row>
    <row r="193" spans="2:11" x14ac:dyDescent="0.2">
      <c r="C193" s="13" t="s">
        <v>245</v>
      </c>
    </row>
    <row r="194" spans="2:11" ht="32" x14ac:dyDescent="0.2">
      <c r="B194" s="91">
        <v>1</v>
      </c>
      <c r="C194" s="49" t="s">
        <v>39</v>
      </c>
      <c r="D194" s="22" t="s">
        <v>20</v>
      </c>
      <c r="E194" s="23">
        <v>2229744</v>
      </c>
      <c r="H194" s="35" t="s">
        <v>382</v>
      </c>
      <c r="I194" s="26" t="s">
        <v>17</v>
      </c>
      <c r="K194" s="37" t="s">
        <v>96</v>
      </c>
    </row>
    <row r="195" spans="2:11" ht="32" x14ac:dyDescent="0.2">
      <c r="B195" s="91">
        <f t="shared" ref="B195:B197" si="16">B194+1</f>
        <v>2</v>
      </c>
      <c r="C195" s="49" t="s">
        <v>39</v>
      </c>
      <c r="D195" s="22" t="s">
        <v>21</v>
      </c>
      <c r="E195" s="27">
        <v>83049550</v>
      </c>
      <c r="H195" s="35" t="s">
        <v>383</v>
      </c>
      <c r="I195" s="26" t="s">
        <v>17</v>
      </c>
      <c r="K195" s="37" t="s">
        <v>96</v>
      </c>
    </row>
    <row r="196" spans="2:11" ht="32" x14ac:dyDescent="0.2">
      <c r="B196" s="91">
        <f t="shared" si="16"/>
        <v>3</v>
      </c>
      <c r="C196" s="49" t="s">
        <v>39</v>
      </c>
      <c r="D196" s="22" t="s">
        <v>151</v>
      </c>
      <c r="E196" s="27">
        <v>7241744</v>
      </c>
      <c r="H196" s="35" t="s">
        <v>384</v>
      </c>
      <c r="I196" s="26" t="s">
        <v>17</v>
      </c>
      <c r="K196" s="37" t="s">
        <v>96</v>
      </c>
    </row>
    <row r="197" spans="2:11" ht="32" x14ac:dyDescent="0.2">
      <c r="B197" s="91">
        <f t="shared" si="16"/>
        <v>4</v>
      </c>
      <c r="C197" s="49" t="s">
        <v>39</v>
      </c>
      <c r="D197" s="22" t="s">
        <v>129</v>
      </c>
      <c r="E197" s="27">
        <v>33347200</v>
      </c>
      <c r="H197" s="35" t="s">
        <v>385</v>
      </c>
      <c r="I197" s="26" t="s">
        <v>17</v>
      </c>
      <c r="K197" s="37" t="s">
        <v>96</v>
      </c>
    </row>
    <row r="198" spans="2:11" x14ac:dyDescent="0.2">
      <c r="B198" s="29"/>
      <c r="C198" s="30" t="s">
        <v>47</v>
      </c>
      <c r="D198" s="31"/>
      <c r="E198" s="32">
        <f>SUM(E194:E197)</f>
        <v>125868238</v>
      </c>
      <c r="H198" s="31"/>
      <c r="I198" s="33"/>
      <c r="K198" s="30" t="s">
        <v>47</v>
      </c>
    </row>
    <row r="199" spans="2:11" x14ac:dyDescent="0.2">
      <c r="B199" s="115"/>
      <c r="C199" s="116"/>
      <c r="D199" s="116"/>
      <c r="E199" s="117"/>
      <c r="H199" s="119"/>
      <c r="I199" s="120"/>
      <c r="K199" s="118"/>
    </row>
    <row r="200" spans="2:11" x14ac:dyDescent="0.2">
      <c r="B200" s="7"/>
      <c r="C200" s="16" t="s">
        <v>246</v>
      </c>
      <c r="D200" s="16"/>
      <c r="E200" s="7"/>
      <c r="H200" s="7"/>
      <c r="I200" s="8"/>
      <c r="K200" s="16"/>
    </row>
    <row r="201" spans="2:11" ht="32" x14ac:dyDescent="0.2">
      <c r="B201" s="91">
        <f t="shared" ref="B201:B203" si="17">B200+1</f>
        <v>1</v>
      </c>
      <c r="C201" s="121" t="s">
        <v>210</v>
      </c>
      <c r="D201" s="49" t="s">
        <v>211</v>
      </c>
      <c r="E201" s="122">
        <v>369241250</v>
      </c>
      <c r="H201" s="123" t="s">
        <v>386</v>
      </c>
      <c r="I201" s="64" t="s">
        <v>213</v>
      </c>
      <c r="K201" s="72" t="s">
        <v>212</v>
      </c>
    </row>
    <row r="202" spans="2:11" ht="48" x14ac:dyDescent="0.2">
      <c r="B202" s="91">
        <f t="shared" si="17"/>
        <v>2</v>
      </c>
      <c r="C202" s="121" t="s">
        <v>214</v>
      </c>
      <c r="D202" s="49" t="s">
        <v>215</v>
      </c>
      <c r="E202" s="122">
        <f>17540040+18000000</f>
        <v>35540040</v>
      </c>
      <c r="H202" s="123" t="s">
        <v>217</v>
      </c>
      <c r="I202" s="64" t="s">
        <v>218</v>
      </c>
      <c r="K202" s="124" t="s">
        <v>216</v>
      </c>
    </row>
    <row r="203" spans="2:11" s="18" customFormat="1" ht="32" x14ac:dyDescent="0.2">
      <c r="B203" s="65">
        <f t="shared" si="17"/>
        <v>3</v>
      </c>
      <c r="C203" s="125" t="s">
        <v>219</v>
      </c>
      <c r="D203" s="35" t="s">
        <v>220</v>
      </c>
      <c r="E203" s="126">
        <v>399931041.17000002</v>
      </c>
      <c r="H203" s="128" t="s">
        <v>387</v>
      </c>
      <c r="I203" s="64" t="s">
        <v>222</v>
      </c>
      <c r="K203" s="127" t="s">
        <v>221</v>
      </c>
    </row>
    <row r="204" spans="2:11" x14ac:dyDescent="0.2">
      <c r="B204" s="29"/>
      <c r="C204" s="30" t="s">
        <v>47</v>
      </c>
      <c r="D204" s="31"/>
      <c r="E204" s="32">
        <f>SUM(E201:E203)</f>
        <v>804712331.17000008</v>
      </c>
      <c r="H204" s="31"/>
      <c r="I204" s="33"/>
      <c r="K204" s="30"/>
    </row>
    <row r="205" spans="2:11" x14ac:dyDescent="0.2">
      <c r="B205" s="129"/>
      <c r="C205" s="130" t="s">
        <v>223</v>
      </c>
      <c r="D205" s="131"/>
      <c r="E205" s="137">
        <f>E16+E22+E30+E39+E50+E57+E68+E81+E91+E101+E110+E117+E126+E138+E147+E152+E158+E168+E178+E191+E198+E204</f>
        <v>4613215438.2200003</v>
      </c>
      <c r="H205" s="132"/>
      <c r="I205" s="133"/>
      <c r="K205" s="130"/>
    </row>
    <row r="209" spans="5:5" x14ac:dyDescent="0.2">
      <c r="E209" s="144"/>
    </row>
    <row r="211" spans="5:5" x14ac:dyDescent="0.2">
      <c r="E211" s="134"/>
    </row>
    <row r="212" spans="5:5" x14ac:dyDescent="0.2">
      <c r="E212" s="135"/>
    </row>
  </sheetData>
  <mergeCells count="16">
    <mergeCell ref="B8:B9"/>
    <mergeCell ref="C8:C9"/>
    <mergeCell ref="D8:D9"/>
    <mergeCell ref="E8:E9"/>
    <mergeCell ref="I8:I9"/>
    <mergeCell ref="H8:H9"/>
    <mergeCell ref="B127:B128"/>
    <mergeCell ref="B17:B18"/>
    <mergeCell ref="B23:B24"/>
    <mergeCell ref="B31:B32"/>
    <mergeCell ref="B40:B41"/>
    <mergeCell ref="B51:B52"/>
    <mergeCell ref="B58:B59"/>
    <mergeCell ref="B69:B70"/>
    <mergeCell ref="B102:B103"/>
    <mergeCell ref="B118:B120"/>
  </mergeCells>
  <pageMargins left="0.7" right="0.7" top="0.75" bottom="0.75" header="0.3" footer="0.3"/>
  <pageSetup paperSize="9" scale="82" fitToHeight="100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жагсаалт1</vt:lpstr>
      <vt:lpstr>нэр дэлгэрэнгүй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05</dc:creator>
  <cp:lastModifiedBy>Microsoft Office User</cp:lastModifiedBy>
  <cp:lastPrinted>2023-01-18T09:11:26Z</cp:lastPrinted>
  <dcterms:created xsi:type="dcterms:W3CDTF">2023-01-18T06:45:44Z</dcterms:created>
  <dcterms:modified xsi:type="dcterms:W3CDTF">2023-01-20T01:19:54Z</dcterms:modified>
</cp:coreProperties>
</file>