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tsetsegmaa.d\Desktop\2025 ХШҮНЭЛГЭЭ\UIH-d 20250317\ТЖҮЧ\"/>
    </mc:Choice>
  </mc:AlternateContent>
  <xr:revisionPtr revIDLastSave="0" documentId="13_ncr:1_{54B34325-DD3C-4A7E-8967-CC144612F97F}" xr6:coauthVersionLast="47" xr6:coauthVersionMax="47" xr10:uidLastSave="{00000000-0000-0000-0000-000000000000}"/>
  <bookViews>
    <workbookView xWindow="0" yWindow="-15" windowWidth="29040" windowHeight="15495" xr2:uid="{1B58E89A-4C3A-443D-8E50-BA80E5F5C332}"/>
  </bookViews>
  <sheets>
    <sheet name="ТЖҮЧ Хавсралт шалгуур" sheetId="1" r:id="rId1"/>
  </sheets>
  <definedNames>
    <definedName name="_xlnm._FilterDatabase" localSheetId="0" hidden="1">'ТЖҮЧ Хавсралт шалгуур'!$A$5:$M$107</definedName>
    <definedName name="_xlnm.Print_Area" localSheetId="0">'ТЖҮЧ Хавсралт шалгуур'!$A$1:$K$101</definedName>
    <definedName name="_xlnm.Print_Titles" localSheetId="0">'ТЖҮЧ Хавсралт шалгуур'!$5:$5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2" i="1" l="1"/>
  <c r="G101" i="1"/>
  <c r="G100" i="1"/>
  <c r="G99" i="1"/>
  <c r="I99" i="1" s="1"/>
  <c r="I90" i="1"/>
  <c r="G84" i="1"/>
  <c r="G80" i="1"/>
  <c r="G78" i="1"/>
  <c r="G77" i="1"/>
  <c r="G76" i="1"/>
  <c r="G73" i="1"/>
  <c r="I66" i="1"/>
  <c r="G65" i="1"/>
  <c r="G63" i="1"/>
  <c r="I63" i="1" s="1"/>
  <c r="G61" i="1"/>
  <c r="G59" i="1"/>
  <c r="G55" i="1"/>
  <c r="G50" i="1"/>
  <c r="G45" i="1"/>
  <c r="G42" i="1"/>
  <c r="G41" i="1"/>
  <c r="G40" i="1"/>
  <c r="I34" i="1"/>
  <c r="I33" i="1"/>
  <c r="I32" i="1"/>
  <c r="I28" i="1"/>
  <c r="I27" i="1"/>
  <c r="G25" i="1"/>
  <c r="I23" i="1"/>
  <c r="I17" i="1"/>
  <c r="I16" i="1"/>
  <c r="G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Эгшиглэн Батжаргал</author>
  </authors>
  <commentList>
    <comment ref="G28" authorId="0" shapeId="0" xr:uid="{253451D8-7EDB-413E-B567-974832537FD6}">
      <text>
        <r>
          <rPr>
            <b/>
            <sz val="9"/>
            <color indexed="81"/>
            <rFont val="Tahoma"/>
            <family val="2"/>
          </rPr>
          <t>Эгшиглэн Батжаргал:</t>
        </r>
        <r>
          <rPr>
            <sz val="9"/>
            <color indexed="81"/>
            <rFont val="Tahoma"/>
            <family val="2"/>
          </rPr>
          <t xml:space="preserve">
ЭМЯ 2023 оны хүрэх түвшингээ тодорхойлоогүй тул ЭЗХЯ-аас тодорхойлов. Зөрүүг олж 5-д хувааж 3 дахин үржүүлж тооцоолов.
</t>
        </r>
      </text>
    </comment>
    <comment ref="G31" authorId="0" shapeId="0" xr:uid="{641BBE9B-C230-4C91-87E8-3A3EF055F9B8}">
      <text>
        <r>
          <rPr>
            <b/>
            <sz val="9"/>
            <color indexed="81"/>
            <rFont val="Tahoma"/>
            <family val="2"/>
          </rPr>
          <t>Эгшиглэн Батжаргал:</t>
        </r>
        <r>
          <rPr>
            <sz val="9"/>
            <color indexed="81"/>
            <rFont val="Tahoma"/>
            <family val="2"/>
          </rPr>
          <t xml:space="preserve">
ЭМЯ 2023 оны хүрэх түвшингээ тодорхойлоогүй тул ЭЗХЯ-аас тодорхойлов. Зөрүүг олж 5-д хувааж 3 дахин үржүүлж тооцоолов.
</t>
        </r>
      </text>
    </comment>
    <comment ref="H39" authorId="0" shapeId="0" xr:uid="{A39D0686-52B2-4C4D-85FB-AC3B468948B8}">
      <text>
        <r>
          <rPr>
            <b/>
            <sz val="9"/>
            <color indexed="81"/>
            <rFont val="Tahoma"/>
            <family val="2"/>
          </rPr>
          <t>Эгшиглэн Батжаргал:</t>
        </r>
        <r>
          <rPr>
            <sz val="9"/>
            <color indexed="81"/>
            <rFont val="Tahoma"/>
            <family val="2"/>
          </rPr>
          <t xml:space="preserve">
2022 онд үнэлээгүй орхисон байна.</t>
        </r>
      </text>
    </comment>
    <comment ref="H40" authorId="0" shapeId="0" xr:uid="{41E127D5-0769-46D9-9491-BE02C3CB0ABB}">
      <text>
        <r>
          <rPr>
            <b/>
            <sz val="9"/>
            <color indexed="81"/>
            <rFont val="Tahoma"/>
            <family val="2"/>
          </rPr>
          <t>Эгшиглэн Батжаргал:</t>
        </r>
        <r>
          <rPr>
            <sz val="9"/>
            <color indexed="81"/>
            <rFont val="Tahoma"/>
            <family val="2"/>
          </rPr>
          <t xml:space="preserve">
өмнөх онд үнэлээгүй орхисон байна.</t>
        </r>
      </text>
    </comment>
    <comment ref="G62" authorId="0" shapeId="0" xr:uid="{3BE0F119-478A-4BB1-A5CA-D386E1953328}">
      <text>
        <r>
          <rPr>
            <b/>
            <sz val="9"/>
            <color indexed="81"/>
            <rFont val="Tahoma"/>
            <family val="2"/>
          </rPr>
          <t>Эгшиглэн Батжаргал:</t>
        </r>
        <r>
          <rPr>
            <sz val="9"/>
            <color indexed="81"/>
            <rFont val="Tahoma"/>
            <family val="2"/>
          </rPr>
          <t xml:space="preserve">
2025 оны зорилтот түвшинтэй ижил байдлаар жил бүрийн хүрэх түвшинг тодорхойлдог гэж хариуцагч яамнаас мэдэгдсэн.</t>
        </r>
      </text>
    </comment>
    <comment ref="H64" authorId="0" shapeId="0" xr:uid="{F5A3CEB4-94B4-401C-B2BE-3F277BBF4233}">
      <text>
        <r>
          <rPr>
            <b/>
            <sz val="9"/>
            <color indexed="81"/>
            <rFont val="Tahoma"/>
            <family val="2"/>
          </rPr>
          <t>Эгшиглэн Батжаргал:</t>
        </r>
        <r>
          <rPr>
            <sz val="9"/>
            <color indexed="81"/>
            <rFont val="Tahoma"/>
            <family val="2"/>
          </rPr>
          <t xml:space="preserve">
Өмнөх жил ҮСХ-оос тоог авч үнэлсэн гэжээ.</t>
        </r>
      </text>
    </comment>
    <comment ref="G83" authorId="0" shapeId="0" xr:uid="{F19A7005-45E4-459F-A086-DDBD89C9338D}">
      <text>
        <r>
          <rPr>
            <b/>
            <sz val="9"/>
            <color indexed="81"/>
            <rFont val="Tahoma"/>
            <family val="2"/>
          </rPr>
          <t>Эгшиглэн Батжаргал:</t>
        </r>
        <r>
          <rPr>
            <sz val="9"/>
            <color indexed="81"/>
            <rFont val="Tahoma"/>
            <family val="2"/>
          </rPr>
          <t xml:space="preserve">
Залгаж асуух</t>
        </r>
      </text>
    </comment>
  </commentList>
</comments>
</file>

<file path=xl/sharedStrings.xml><?xml version="1.0" encoding="utf-8"?>
<sst xmlns="http://schemas.openxmlformats.org/spreadsheetml/2006/main" count="390" uniqueCount="225">
  <si>
    <t>№</t>
  </si>
  <si>
    <t>Шалгуур үзүүлэлт</t>
  </si>
  <si>
    <t>Хэмжих нэгж</t>
  </si>
  <si>
    <t>Үндсэн хэрэгжүүлэх байгууллага</t>
  </si>
  <si>
    <t>Суурь түвшин</t>
  </si>
  <si>
    <t>Зорилтот түвшин 2025</t>
  </si>
  <si>
    <t>Хүрэх түвшин 2024</t>
  </si>
  <si>
    <t>Хүрсэн түвшин 2024</t>
  </si>
  <si>
    <t>Хэрэгжилтийн хувь</t>
  </si>
  <si>
    <t>ЭЗХЯ-ны үнэлгээ</t>
  </si>
  <si>
    <t>Яамдаас ирүүлсэн /хэрэгжилт/ тайлбар</t>
  </si>
  <si>
    <t>код</t>
  </si>
  <si>
    <t>Шинэ бүтээл, патентын мэдүүлэг, дотоодын мэдүүлэг</t>
  </si>
  <si>
    <t>тоо</t>
  </si>
  <si>
    <t>Оюуны өмчийн газар</t>
  </si>
  <si>
    <t>Номын сангийн нийт сан хөмрөгт цахим сан хөмрөгийн эзлэх хувь</t>
  </si>
  <si>
    <t>хувь</t>
  </si>
  <si>
    <t>ССАЖЗЯ</t>
  </si>
  <si>
    <t>1.Номын сангийн нийт сан хөмрөгийн тоо-6.272.595                             
Цахим сан хөмрөгийн тоо-78213                            
Номын сангийн цахим сан хөмрөгийн тоо өмнөх  онд 68.369 байсан бол энэ онд 78.213 болж 9.844-өөр нэмэгдсэн. Номын сангийн нийт сан хөмрөгт цахим сан хөмрөгийн эзлэх хувь өмнөх онд 1.09 байсан бол энэ онд 1.24 болж 13.7%-иар өссөн хэдий ч 2025 оны хүрэх түвшнийг 5 гэж төлөвлөсөн учир буурсан үр дүн харагдаж байна.</t>
  </si>
  <si>
    <t>1000 хүн тутамд ногдох соёл, урлагийн байгууллагын суудлын тоо</t>
  </si>
  <si>
    <t>2.Урлагийн байгууллагын суудлын тоо-13.486
Соёлын төв /ордон/-ийн суудлын тоо-89.350
Номын сангийн суудлын тоо-10.708
Кино театрын суудлын тоо-10.265
Нийт соёл, урлагийн байгууллагын суудлын тоо-123.809 
ҮСХ-ны даргын 2013 оны А/144 дүгээр тушаалаар баталсан “Соёлын статистикийн үндсэн үзүүлэлт тооцох аргачлалын дагуу 1000 хүн тутамд ногдох соёл, урлагийн байгууллагын суудлын тоог бодож гаргалаа. Нийт СУ-ын байгууллагын суудлын тоог суурин хүн амын дундаж тоонд харьцуулан 1000-аар үржүүлэн тооцсон.</t>
  </si>
  <si>
    <t>Соёл, урлагийн үйлчилгээний хүртээмж</t>
  </si>
  <si>
    <t>3.	Урлагийн байгууллагын үйлчлүүлэгчдийн тоо-1.014.276 
Номын сангийн байнгын уншигчдын тоо-286.447 
Соёлын төв/ордон/-ийн үйлчлүүлэгчдийн тоо-3.527.318 
Кино театрын үйлчлүүлэгчдийн тоо-3.173.018 
Жилийн дундаж хүн амын тоо-3.481.145             
Соёлын үйлчилгээний байгууллагын төрөл бүрээр үйлчлүүлэгчдийн тоог хүн амын тоонд харьцуулсан үзүүлэлтүүдийн дунджаар тооцон бодож гаргасан.</t>
  </si>
  <si>
    <t>Төрийн өмчийн музейн байгууллагаар үйлчлүүлэгчдийн тоо</t>
  </si>
  <si>
    <t xml:space="preserve">4.	“Музейн нээлттэй өдрүүд” арга хэмжээг 2022 оноос эхлэн улсын хэмжээнд зохион байгуулж тогтмолжсон, тус арга хэмжээг жил бүрийн 3 дугаар сарын эхний 7 хоногт зохион байгуулах Монгол Улсын Засгийн газрын 96 дугаар тогтоол гарсан. Монгол улсад орчин цагийн музейн байгууллага байгуулагдсаны 100 жилийн ойг угтан тус яамны Төрийн нарийн бичгийн даргын баталсан удирдамжийн дагуу “Музейн нээлттэй өдрүүд” арга хэмжээний хүрээнд музейн үйлчилгээний чанар хүртээмж нэмэгдүүлсэн тусгай үзэсгэлэн, боловсролын хөтөлбөр, лекц, уулзалт зэрэг нийгэмд чиглэсэн олон үйл ажиллагааг зохион байгуулсан учраас үйлчлүүлэгчдийн тоо нэмэгдсэн.  </t>
  </si>
  <si>
    <t>Урлагийн байгууллагаар үйлчлүүлэгчдэд хүүхдийн эзлэх хувь</t>
  </si>
  <si>
    <t>5.	Соёлын эрхийн бичиг нэвтрүүлэх ажлын хүрээнд хүүхэд залуучуудад соёл, урлагийг түгээх, урлагийн боловсрол олгох боломжийг бий болгох, соёлын бүтээгдэхүүн, үйлчилгээ худалдан авах эрхийн бичгийг 16-18 насны иргэдэд олгохтой холбоотой соёлын эрхийн бичиг олгох ажлыг эхлүүлэх зорилгоор өсвөр насны 55 мянган хүүхдэд соёлын хүртээмжийг нэмэгдүүлэх, соёл урлагийн үйл ажиллагаа, үйлчилгээнд хамрагдах боломж олгосноор үйлчлүүлэгч хүүхдүүдийн тоо өссөн.</t>
  </si>
  <si>
    <t>Хүний хөгжлийн үзүүлэлт</t>
  </si>
  <si>
    <t>индекс</t>
  </si>
  <si>
    <t>Үндэсний статистикийн хороо (ҮСХ)</t>
  </si>
  <si>
    <t xml:space="preserve">2018 оны суурь түвшин 0.759 байна. АХ бодлогын хавсралт 3-д батлагдсан буруу байгааг засах шаардлагатай. Хүний хөгжлийн үзүүлэлтийг хэд хэдэн салбарын мэдээллээс тооцох учраас одоогоор гарах боломжгүй байна. </t>
  </si>
  <si>
    <t>Жендэрийн тэгш бус байдлын үзүүлэлт (хэмжүүр)</t>
  </si>
  <si>
    <t>Жендэрийн үндэсний хороо (ЖҮХ)</t>
  </si>
  <si>
    <t>2018 оны суурь түвшин 0.288 байна. АХ бодлогын хавсралт 3-д 0.301 гэж батлагдсан буруу байгааг засах шаардлагатай. 2024 оны тооцоолол хийгдээгүй байгаа.</t>
  </si>
  <si>
    <t>Сургуулийн өмнөх боловсролын хамран сургалтын цэвэр жин</t>
  </si>
  <si>
    <t>Боловсролын яам</t>
  </si>
  <si>
    <t>5 настай хүүхдийн сургуулийн өмнөх боловсролд хамрагдалт</t>
  </si>
  <si>
    <t>Суурь боловсролын хамран сургалтын цэвэр жин</t>
  </si>
  <si>
    <t>7-14 насны хүүхдийн суурь чадвар (унших, тоо бодох)</t>
  </si>
  <si>
    <t>ҮСХ</t>
  </si>
  <si>
    <t>унших 61.6, тоо бодох 51.5</t>
  </si>
  <si>
    <t>5 жилд нэг удаа учир 2024 онд гарахгүй.</t>
  </si>
  <si>
    <t>Цэцэрлэгийн бүлгийн багшид ногдох хүүхдийн тоо</t>
  </si>
  <si>
    <t>Бага ангийн нэг багшид ногдох хүүхдийн тоо</t>
  </si>
  <si>
    <t>31.1            хот-34.6, хөдөө-28.5</t>
  </si>
  <si>
    <t xml:space="preserve">25     хот-30, хөдөө-25 </t>
  </si>
  <si>
    <t>26.1, хот-31.1 хөдөө-25.5</t>
  </si>
  <si>
    <t>30.5, хот-32.7 хөдөө-28.8</t>
  </si>
  <si>
    <t>Бүлэг дүүргэлт (боловсролын бүх түвшнээр)</t>
  </si>
  <si>
    <t>Цэцэрлэг-33, ЕБС: хотод-35, хөдөө-28</t>
  </si>
  <si>
    <t>25-30</t>
  </si>
  <si>
    <t>25.5-30</t>
  </si>
  <si>
    <t>22.1-33.1</t>
  </si>
  <si>
    <t>Дээд боловсролын нийт багшид докторын зэрэгтэй багшийн эзлэх хувь</t>
  </si>
  <si>
    <t>Ажил эрхэлж байгаа төгсөгчдийн нийт төгсөгчдөд эзлэх хувь (МСҮТ, их, дээд сургууль)</t>
  </si>
  <si>
    <t>Цэцэрлэг-33, ЕБС: хотод-35 хөдөө - 28</t>
  </si>
  <si>
    <t>давхардсан үзүүлэлт</t>
  </si>
  <si>
    <t>Хүн амын дундаж наслалт</t>
  </si>
  <si>
    <t>жил</t>
  </si>
  <si>
    <t xml:space="preserve">Жилийн эцсийн ХА-2 мэдээ эцэслэж гараагүй байгаа. Мэдээг эцэслэсний дараа тооцно. </t>
  </si>
  <si>
    <t>Төрөлтийн нийлбэр коэффициент  (нэг эмэгтэйд ногдох)</t>
  </si>
  <si>
    <t>1000 амьд төрөлтөд ногдох нялхсын эндэгдлийн түвшин</t>
  </si>
  <si>
    <t>промиль</t>
  </si>
  <si>
    <t>Эрүүл мэндийн яам /ЭМЯ/</t>
  </si>
  <si>
    <t>2024 оны эхний 12 дугаар сарын 17-ны  байдлаар, Эрүүл мэндийн хөгжлийн төв
*2024 оны жилийн эцсийн байдлаарх тоон мэдээлэл 2025 оны 01 дүгээр сарын 10-ны өдөр гарна.</t>
  </si>
  <si>
    <t>1000 амьд төрөлтөд эхийн эндэгдлийн харьцаа</t>
  </si>
  <si>
    <t>ЭМЯ</t>
  </si>
  <si>
    <t>Тухайн жилийн товлолт дархлаажуулалтад хамрагдсан хүүхдийн эзлэх хувь</t>
  </si>
  <si>
    <t>2024 оны эхний 11 сарын байдлаар, Халдварт өвчин судлалын үндэсний төв</t>
  </si>
  <si>
    <t>0
(-4,750.0)</t>
  </si>
  <si>
    <t>Артерийн даралт ихсэх өвчний эрт илрүүлгийн хамралтын хувь</t>
  </si>
  <si>
    <t>2024 оны эхний 11 сарын байдлаар, Эрүүл мэндийн хөгжлийн төв
*2024 оны жилийн эцсийн байдлаарх тоон мэдээлэл 2025 оны 01 дүгээр сарын 10-ны өдөр гарна.</t>
  </si>
  <si>
    <t>0
(-170.0)</t>
  </si>
  <si>
    <t>10,000 хүн амд вируст гепатитын өвчлөл</t>
  </si>
  <si>
    <r>
      <t xml:space="preserve">тоо </t>
    </r>
    <r>
      <rPr>
        <sz val="9"/>
        <color rgb="FF7030A0"/>
        <rFont val="Arial"/>
        <family val="2"/>
      </rPr>
      <t>промиль</t>
    </r>
  </si>
  <si>
    <t>Чихрийн шижин өвчний үеийн эрт илрүүлгийн хамралтын хувь</t>
  </si>
  <si>
    <t>Хорт хавдрын эрт илрүүлгийн хамралтын хувь</t>
  </si>
  <si>
    <t>2024 оны эхний 11 сарын байдлаар, Хавдар судлалын үндэсний төв</t>
  </si>
  <si>
    <t>Эрүүл мэндийн даатгалд хамрагдсан иргэдийн нийт хүн амд эзлэх хувь</t>
  </si>
  <si>
    <t>2024 оны 11 дүгээр сарын 30-ны өдрийн байдлаар 3,278,902 хүн эрүүл мэндийн даатгалд хамрагдаж, хамралтын түвшин 91.4 хувь байна.
Эрүүл мэндийн даатгалын ерөнхий газар 
 *2024 оны жилийн эцсийн байдлаарх тоон мэдээлэл 2025 оны 01 дүгээр сарын 10-ны өдөр гарна.</t>
  </si>
  <si>
    <t>Тавт вакцины 3 дах тунгийн  хамралтын хувь</t>
  </si>
  <si>
    <t>Суурь үзүүлэлтээс доошгүй</t>
  </si>
  <si>
    <t>0
(-250.0)</t>
  </si>
  <si>
    <t xml:space="preserve">Улаанбурхан-гахайн хавдар-улаануудын /УГУ/ эсрэг вакцины 2 дах тунгийн хамралтын хувь </t>
  </si>
  <si>
    <t>0
(-390.0)</t>
  </si>
  <si>
    <t>Иргэдийн эрүүл мэндээс шалтгаалсан санхүүгийн бэрхшээл, ядууралд өртөх эрсдэлийг бууруулсан хувь</t>
  </si>
  <si>
    <t>Гэр бүл, хөдөлмөр, нийгмийн хамгааллын яам /ГБХНХЯ/</t>
  </si>
  <si>
    <t>Тусгайлсан судалгаагаар гардаг тул 2024 оны байдлаар энэхүү тоон мэдээлэл гарах боломжгүй байна.</t>
  </si>
  <si>
    <t>Шинжлэх ухаан, технологийн судалгаа, туршин нэвтрүүлэх санхүүжилтийн дотоодын нийт бүтээгдэхүүнд эзлэх хувь</t>
  </si>
  <si>
    <t>эзлэх хувь</t>
  </si>
  <si>
    <t>Шинжлэх ухааны асуудал эрхэлсэн төрийн захиргааны төв байгууллага (БШУЯ)</t>
  </si>
  <si>
    <t>Нэг сая хүнд оногдох эрдэм шинжилгээний өгүүллийн тоо</t>
  </si>
  <si>
    <t>БЯ</t>
  </si>
  <si>
    <t>Шинэ бүтээлийн гэрчилгээ авсан бүтээлийн тоо</t>
  </si>
  <si>
    <t>Органик, баяжуулсан, зохицуулах үйлчилгээтэй инновац нэвтрүүлсэн шинэ бүтээгдэхүүн</t>
  </si>
  <si>
    <t>Хүнс, хөдөө аж ахуй, хөнгөн үйлдвэрлэлийн асуудал эрхэлсэн төрийн захиргааны төв байгууллага (ХХААХҮЯ)</t>
  </si>
  <si>
    <t>-</t>
  </si>
  <si>
    <t>Дундаж ба түүнээс дээш давхаргын иргэдийн эзлэх хувь</t>
  </si>
  <si>
    <t>Тэтгэвэр, тэтгэмжийн өсөлт</t>
  </si>
  <si>
    <t>ГБХНХЯ</t>
  </si>
  <si>
    <t>Нийгмийн даатгалын сангаас олгох бүрэн тэтгэврийн болон цэргийн тэтгэврийн доод хэмжээг 689,000 (зургаан зуун наян есөн мянга) төгрөгөөр, нийгмийн даатгалын сангаас олгох хувь тэнцүүлэн тогтоосон тэтгэврийн доод хэмжээг 572,400 (таван зуун далан хоёр мянга дөрвөн зуу) төгрөгт хүргэж
нэмэгдүүлсэн. Нийгмийн халамжийн тэтгэвэр болон хөгжлийн бэрхшээлтэй хүүхдийн амьжиргааг дэмжих мөнгөн тэтгэмжийг 2024 оны 4 дүгээр сарын 1-ний өдрөөс 15.4 хувь буюу 50.0 мянган төгрөгөөр нэмэгдүүлэн 375.0 мянган төгрөгт хүргэлээ. Харин ахмад настан, хөгжлийн бэрхшээлтэй иргэнийг асарч байгаа иргэний тэтгэмжийг 2024 оны 04 дүгээр сарын 01-ний өдрөөс 10 хувь нэмэгдүүлж 302.5 мянган төгрөгт хүргэсэн. 
/Нийгмийн даатгалын тэтгэвэр, тэтгэмжийн өсөлтийн хувь 14, Нийгмийн халамжийн тэтгэвэр, тэтгэмж өсөлтийн хувь 15.4/</t>
  </si>
  <si>
    <t>Ядуурлын түвшин</t>
  </si>
  <si>
    <t>Өрсөлдөх чадварын үзүүлэлт</t>
  </si>
  <si>
    <t>оноо</t>
  </si>
  <si>
    <t>Бизнес эрхлэлтийн үзүүлэлт</t>
  </si>
  <si>
    <t>Дэлхийн банкнаас 2020 оноос хойш үнэлгээ хийгдээгүй, тайлан гараагүй. Аргачлал өөрчлөгдсөн.</t>
  </si>
  <si>
    <t>Хэрэглээний тэгш бус байдлын үзүүлэлт</t>
  </si>
  <si>
    <t>нэгж</t>
  </si>
  <si>
    <t>2024 оны 5 сард тооцогдоно.</t>
  </si>
  <si>
    <t>Эдийн засгийн идэвхтэй хүн ам (ажиллах хүч)-ын нийгмийн даатгалд хамрагдсан  хувь</t>
  </si>
  <si>
    <t>2024 оны 11 дүгээр сарын байдлаар 1,288.9 мянган даатгуулагч нийгмийн даатгалд хамрагдсан байна. Ажиллах хүчний тоог 2024 оны 3 дугаар улирлаар авав.</t>
  </si>
  <si>
    <t>Ажиллах хүчний оролцооны түвшин</t>
  </si>
  <si>
    <t>2024 оны 3-р улирлын байдлаар, жилийн эцсийнх гарах хугацаа болоогүй.</t>
  </si>
  <si>
    <t>Ажилгүйдлийн түвшин</t>
  </si>
  <si>
    <t>Инженерийн бүрэн хангамжтай орон сууцаар хангагдсан өрхийн нийт өрхөд эзлэх хувь</t>
  </si>
  <si>
    <t>5 жилд нэг удаа тооцдог тул 2026 онд тооцно.</t>
  </si>
  <si>
    <t>Сорилд хамрагдсан иргэдийн бие бялдрын хөгжлийн суурь үзүүлэлт (насны ангиллаар)</t>
  </si>
  <si>
    <t>Монгол улсын 3-64 насны 345163 хүн хамрагдсанаас 
0-4 нас 84801		5-9 нас 105399	10-14 нас 72772	15-19 нас 41575
20-24 нас 2394		25-29 нас 5198	30-34 нас 6820	35-39 нас 6879
40-44 нас 5653		45-49 нас 5342	50-54 нас 4813	55-59 нас 2455
60-64 нас 1062 хүн хамрагдсанаас эрэгтэй 171593 хүн буюу 49,7 хувь, эмэгтэй 173570 хүн буюу 50,3 хувийг эзэлж байна. 
      Сорилд хамрагдсан хүн ам үнэлгээгээр: 
А үнэлгээтэй - 58106 буюу 16,8 хувь
B үнэлгээтэй - 106744 буюу 30,9 хувь
C үнэлгээтэй - 68893 буюу 20 хувь 
233443 хүн буюу 67,7 хувь нь А, B, С үнэлгээтэй  байна.</t>
  </si>
  <si>
    <t>Дотоодын нийт бүтээгдэхүүн</t>
  </si>
  <si>
    <t>тэрбум ам. доллар</t>
  </si>
  <si>
    <t>Засгийн газар</t>
  </si>
  <si>
    <t>2024 оны 3 улирлын гүйцэтгэл (улирлаар учир жилээр байгаа гүйцэтгэлүүдтэй харьцуулагдахгүйг анхаарна уу)</t>
  </si>
  <si>
    <t>Эдийн засгийн жилийн дундаж өсөлт</t>
  </si>
  <si>
    <t>Инфляц</t>
  </si>
  <si>
    <t>Нэг хүнд ногдох дотоодын нийт бүтээгдэхүүний хэмжээ</t>
  </si>
  <si>
    <t>ам. доллар</t>
  </si>
  <si>
    <t>2024 оноор гарах болоогүй.Жилийн дундаж хүн амын тоо гарах болоогүй тул тооцох боломжгүй. /2023 оны үзүүлэлт/</t>
  </si>
  <si>
    <t>Уул уурхайн салбарын дотоодын нийт бүтээгдэхүүнд эзлэх хувь</t>
  </si>
  <si>
    <t xml:space="preserve">2024 оноор гарах болоогүй. Улирлаар гарах боломжгүй. Жилийн гүйцэтгэлээр гарна. </t>
  </si>
  <si>
    <t>Боловсруулах аж үйлдвэрийн салбарын дотоодын нийт бүтээгдэхүүнд эзлэх хувь</t>
  </si>
  <si>
    <t>Тээвэр агуулахын салбарын дотоодын нийт бүтээгдэхүүнд эзлэх хувь</t>
  </si>
  <si>
    <t>Хүн амын хэрэгцээнд нийлүүлж байгаа үйлдвэрлэлийн аргаар боловсруулсан махны нийт махны хэрэглээнд эзлэх хувь</t>
  </si>
  <si>
    <t>ХХААХҮЯ</t>
  </si>
  <si>
    <t>Хүн амын хэрэгцээнд нийлүүлж байгаа үйлдвэрлэлийн аргаар боловсруулсан сүүний нийт сүүний хэрэглээнд эзлэх хувь</t>
  </si>
  <si>
    <t>Гол нэр, төрлийн шатахууны хэрэгцээг Евро 5 стандартад нийцүүлэн дотоодоос хангах хувь</t>
  </si>
  <si>
    <t>Аж үйлдвэр, эрдэс баялгийн яам</t>
  </si>
  <si>
    <t>Яаг ч дотоодоос нийлүүлсэн хувь биш, импортоос тооцсон гэсэн хариу өгсөн.</t>
  </si>
  <si>
    <t>Экспорт</t>
  </si>
  <si>
    <t>сая ам. доллар</t>
  </si>
  <si>
    <t>Урьдчилсан гүйцэтгэл</t>
  </si>
  <si>
    <t>Хүлээн авах гадаад жуулчдын тоо</t>
  </si>
  <si>
    <t>сая.хүн</t>
  </si>
  <si>
    <t>Бизнесийн орчны судалгааны ерөнхий үзүүлэлтийн үнэлгээ</t>
  </si>
  <si>
    <t>Монголын Үндэсний худалдаа аж үйлдвэрийн танхим</t>
  </si>
  <si>
    <t>3 жилд нэг удаа</t>
  </si>
  <si>
    <t>Олон улсын түвшинд нийцүүлж  шинэчилсэн үндэсний стандартын тоо</t>
  </si>
  <si>
    <t>Стандарт, хэмжил зүйн газар</t>
  </si>
  <si>
    <t>Хэрэгжилт ирүүлээгүй</t>
  </si>
  <si>
    <t>Дэлхийн банкны засаглалын үзүүлэлт: Засгийн газрын үр нөлөө</t>
  </si>
  <si>
    <t>ЗГХЭГ, УА</t>
  </si>
  <si>
    <t>2024 оныхоор гараагүй байна.</t>
  </si>
  <si>
    <t>Дэлхийн банкны засаглалын үзүүлэлт: Зохицуулалтын чанар</t>
  </si>
  <si>
    <t>Дэлхийн банкны засаглалын үзүүлэлт: Хуулийн засаглал</t>
  </si>
  <si>
    <t>ЗГХЭГ, Хууль зүйн үндэсний хүрээлэн</t>
  </si>
  <si>
    <t>Дэлхийн банкны засаглалын үзүүлэлт: Иргэдийн дуу хоолой ба хариуцлага</t>
  </si>
  <si>
    <t>Цахим засгийн хөгжлийн үзүүлэлт</t>
  </si>
  <si>
    <t>ЗГХЭГ, Цахим хөгжил,инновац харилцаа холбооны яам</t>
  </si>
  <si>
    <t>https://publicadministration.un.org/egovkb/Data-Center</t>
  </si>
  <si>
    <t>Дэлхийн банкны засаглалын үзүүлэлт: Авлигын хяналт</t>
  </si>
  <si>
    <t>ЗГХЭГ, АТГ</t>
  </si>
  <si>
    <t>Байгаль орчны гүйцэтгэлийн үзүүлэлт EPI</t>
  </si>
  <si>
    <t>БОУАӨЯ</t>
  </si>
  <si>
    <t>Иелийн их сургуулийн судалгааны тайлан</t>
  </si>
  <si>
    <t>Улсын тусгай хамгаалалттай газар нутгийн эзлэх хувь</t>
  </si>
  <si>
    <t>УИХ тогтоол</t>
  </si>
  <si>
    <t>Улсын тусгай хамгаалалтад авсан гол, мөрний урсац бүрэлдэх эхийн талбайн эзлэх хувь</t>
  </si>
  <si>
    <t>Ойгоор бүрхэгдсэн талбайн эзлэх хувь</t>
  </si>
  <si>
    <t>Ой зохион байгуулалтын тайлан</t>
  </si>
  <si>
    <t>Газрын доройтлын хувь</t>
  </si>
  <si>
    <t>Цөлжилтийн тайлан</t>
  </si>
  <si>
    <t>Гидрогеологийн дунд масштабын зураглал хийгдэх газар нутгийн нийт газар нутагт эзлэх хувь</t>
  </si>
  <si>
    <t>Усны нөөцийн тархалтыг тогтоох ажлын тайлан</t>
  </si>
  <si>
    <t>Шаардлага хангасан ундны усны эх үүсвэрээр хангагдсан хүн амын эзлэх хувь</t>
  </si>
  <si>
    <t>БОУАӨЯ
ХББОСЯ</t>
  </si>
  <si>
    <t>Шаардлага хангасан ариун цэврийн байгууламжаар хангагдсан хүн амын эзлэх хувь</t>
  </si>
  <si>
    <t>БОУАӨЯ, ХББОСЯ, ҮСХ</t>
  </si>
  <si>
    <t>Хүлэмжийн хийн ялгарлын бууралтын хувь</t>
  </si>
  <si>
    <t>суурь сценари</t>
  </si>
  <si>
    <t>Хоёр жил тутмын ил тод байдлын "Үндэсний тодорхойлсон хувь нэмрийн зорилт"-ын тайлан гарах хугацаа болоогүй</t>
  </si>
  <si>
    <t>Дахин боловсруулсан хог хаягдлын эзлэх хувь</t>
  </si>
  <si>
    <t>Хатуу хог хаягдлын данс 2020-2023 он тайлан
https://www.1212.mn/mn/search/%D1%85%D0%B0%D1%82%D1%83%D1%83</t>
  </si>
  <si>
    <t>Хот, суурин газрын тогтмол цуглуулж, шаардлага хангасан байдлаар устгах хог хаягдлын эзлэх хувь</t>
  </si>
  <si>
    <t>БОУАӨЯ, ХББОСЯ, АНЗДТГ</t>
  </si>
  <si>
    <t>Хатуу хог хаягдлын данс 2020-2023 он тайлан 
https://www.1212.mn/mn/search/%D1%85%D0%B0%D1%82%D1%83%D1%83</t>
  </si>
  <si>
    <t>Засгийн газрын ногоон худалдан авалтын эзлэх хувь</t>
  </si>
  <si>
    <t>Сангийн яам</t>
  </si>
  <si>
    <t>СЯ, ЗГХААГ-аас хариу ирээгүй.</t>
  </si>
  <si>
    <t>Нэгж ам.долларын дотоодын нийт бүтээгдэхүүнд ногдох дотоодын материалын хэрэглээ</t>
  </si>
  <si>
    <t>кг/ам. доллар</t>
  </si>
  <si>
    <t>2024 оных 2025 оны 9 сарын 30-нд гарах боломжтой. /2023 оны үзүүлэлт/</t>
  </si>
  <si>
    <t>Дэлхийн энх тайвны үзүүлэлт</t>
  </si>
  <si>
    <t>ЗГХЭГ</t>
  </si>
  <si>
    <t>https://www.economicsandpeace.org/wp-content/uploads/2024/06/GPI-2024-web.pdf</t>
  </si>
  <si>
    <t>Даяаршлын үзүүлэлт</t>
  </si>
  <si>
    <t>"Оюутан цэрэг" сургалтад хамрагдах суралцагчдын тоо</t>
  </si>
  <si>
    <t>Батлан хамгаалах яам, БЯ</t>
  </si>
  <si>
    <t>Шинээр баригдах үерийн далан суваг, ус зайлуулах шугамын урт</t>
  </si>
  <si>
    <t>км</t>
  </si>
  <si>
    <t>ХББОСЯ</t>
  </si>
  <si>
    <t>Сумын төвийн хөгжлийн хөтөлбөр хэрэгжсэн сумын төвийн тоо</t>
  </si>
  <si>
    <t>ХБОСЯ</t>
  </si>
  <si>
    <t>Бүсийн тээвэр логистикийн шинээр нэмэгдэх төв</t>
  </si>
  <si>
    <t>Зам, тээврийн яам</t>
  </si>
  <si>
    <t xml:space="preserve"> 
/Санхүүжилт шийдвэрлэгдээгүй. Дархан-Уул, Завхан, Ховд, Өмнөговь аймгуудад байгуулах “Бүсийн тээвэр, логистикийн төв”-ийн техник, эдийн засгийн үндэслэл боловсруулах ажлын даалгаврыг батлан “Бүсчилсэн хөгжлийн үндэсний хүрээлэн” УТҮГ-т хүргүүлээд байна/</t>
  </si>
  <si>
    <t>Шинээр байгуулагдах хөдөө аж ахуйн үйлдвэрлэл технологийн паркийн тоо</t>
  </si>
  <si>
    <t>ЭЗХЯ</t>
  </si>
  <si>
    <t>Цахилгаан эрчим хүчээр хангагдсан хүн амын эзлэх хувь</t>
  </si>
  <si>
    <t>Эрчим хүчний яам</t>
  </si>
  <si>
    <t>2024 оны жилийн эцсийн байдлаар улсын хэмжээнд нийт 933928 өрх байгаагаас 926888 буюу 99.3 хувь нь цахилгаан эрчим хүчний эх үүсвэрт холбогдсон. Үүнээс эрчим хүчний нэгдсэн системээс 81.2 хувь сэргээгдэх эрчим хүчний эх үүсвэрээс 16.4 хувь, дизель станцын эх үүсвэрээр 0.1 хувь, өөрийн бага оврын эх үүсвэрээс 1.5 хувь нь тус тус хангагдаж байна.</t>
  </si>
  <si>
    <t>Шинээр баригдах улсын чанартай авто замын урт</t>
  </si>
  <si>
    <t>ЗТЯ</t>
  </si>
  <si>
    <t>2021-90.7 км
2022-142.5 км 
2023-381.4 км
2024-464.8 км
/Жил бүрийн Улсын төсөв болон Гадаадын зээл, тусламж, ТХХТ-ийн хүрээнд санхүүжилтийг тусгуулан хэрэгжүүлж байгаа боловч төлөвлөсөн хэмжээнд хүрээгүй/</t>
  </si>
  <si>
    <t>Шинээр баригдах төмөр замын урт</t>
  </si>
  <si>
    <t xml:space="preserve">
/2021-16.3 км, 2022-684.2 км, 2023-286.9, 2024-7.1 км/</t>
  </si>
  <si>
    <t>Олон улсын зэрэглэлтэй болох нисэх буудлын тоо</t>
  </si>
  <si>
    <t>Ховд, Мөрөн нисэх буудлыг Нисэхийн мэдээллийн эмхэтгэл (AIP)-ээр 2022.05.19-ний өдөр олон улсын нисэх буудал гэж зарласан.</t>
  </si>
  <si>
    <t>Хотын хөгжлийн үзүүлэлт</t>
  </si>
  <si>
    <t>НЗДТГ</t>
  </si>
  <si>
    <t>1. Хүрээлэн байгаа орчин-0.5107, 2. Дэд бүтэц-0.4823, 3. Амьжиргааны зохистой түвшин-0.6534, 4. Боловсрол-0.5749, 5. Эрүүл мэнд-0.5934,  6. Хувь хүний аюулгүй байдал-0.2921 Дундаж 0.5178</t>
  </si>
  <si>
    <t>Улаанбаатар хотын агаар дахь PM 2.5 тоосонцрын 2024 оны жилийн дундаж агууламж</t>
  </si>
  <si>
    <r>
      <t>мкг/м</t>
    </r>
    <r>
      <rPr>
        <vertAlign val="superscript"/>
        <sz val="9"/>
        <color rgb="FF000000"/>
        <rFont val="Arial"/>
        <family val="2"/>
      </rPr>
      <t>3</t>
    </r>
    <r>
      <rPr>
        <sz val="9"/>
        <color rgb="FF000000"/>
        <rFont val="Arial"/>
        <family val="2"/>
      </rPr>
      <t xml:space="preserve"> </t>
    </r>
  </si>
  <si>
    <t>http://www.agaar.mn/article-view/1325</t>
  </si>
  <si>
    <t>Улаанбаатар хотын агаар дахь PM10 тоосонцрын жилийн дундаж агууламж</t>
  </si>
  <si>
    <t xml:space="preserve"> "МОНГОЛ УЛСЫГ 2021-2025 ОНД ХӨГЖҮҮЛЭХ ТАВАН ЖИЛИЙН ҮНДСЭН ЧИГЛЭЛ"-ИЙН ШАЛГУУР ҮЗҮҮЛЭЛТИЙН ЯВЦЫН ТАЙЛАН</t>
  </si>
  <si>
    <t>“Монгол Улсыг 2021-2025 онд хөгжүүлэх таван жилийн 
үндсэн чиглэл”-ийн 2021-2024 оны хэрэгжилтэд хийсэн хяналт-шинжилгээ, үнэлгээний тайлангийн хавсралт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</si>
</sst>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_);\(#,##0.0\)"/>
  </numFmts>
  <fonts count="14" x14ac:knownFonts="1">
    <font>
      <sz val="11"/>
      <color theme="1"/>
      <name val="Calibri"/>
      <family val="2"/>
      <scheme val="minor"/>
    </font>
    <font>
      <sz val="11"/>
      <color theme="1"/>
      <name val="Calibri"/>
      <family val="2"/>
      <scheme val="minor"/>
    </font>
    <font>
      <u/>
      <sz val="11"/>
      <color theme="10"/>
      <name val="Calibri"/>
      <family val="2"/>
      <scheme val="minor"/>
    </font>
    <font>
      <sz val="9"/>
      <color theme="1"/>
      <name val="Arial"/>
      <family val="2"/>
    </font>
    <font>
      <sz val="9"/>
      <color rgb="FF000000"/>
      <name val="Arial"/>
      <family val="2"/>
    </font>
    <font>
      <sz val="9"/>
      <name val="Arial"/>
      <family val="2"/>
    </font>
    <font>
      <sz val="9"/>
      <color rgb="FF7030A0"/>
      <name val="Arial"/>
      <family val="2"/>
    </font>
    <font>
      <sz val="9"/>
      <color rgb="FFFF0000"/>
      <name val="Arial"/>
      <family val="2"/>
    </font>
    <font>
      <sz val="9"/>
      <color theme="1"/>
      <name val="Calibri"/>
      <family val="2"/>
      <scheme val="minor"/>
    </font>
    <font>
      <vertAlign val="superscript"/>
      <sz val="9"/>
      <color rgb="FF000000"/>
      <name val="Arial"/>
      <family val="2"/>
    </font>
    <font>
      <b/>
      <sz val="9"/>
      <color indexed="81"/>
      <name val="Tahoma"/>
      <family val="2"/>
    </font>
    <font>
      <sz val="9"/>
      <color indexed="81"/>
      <name val="Tahoma"/>
      <family val="2"/>
    </font>
    <font>
      <sz val="11"/>
      <color theme="1"/>
      <name val="Arial"/>
      <family val="2"/>
    </font>
    <font>
      <b/>
      <sz val="10"/>
      <color theme="1"/>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47">
    <xf numFmtId="0" fontId="0" fillId="0" borderId="0" xfId="0"/>
    <xf numFmtId="164" fontId="3" fillId="0" borderId="1" xfId="1" applyNumberFormat="1" applyFont="1" applyFill="1" applyBorder="1" applyAlignment="1">
      <alignment horizontal="center" vertical="top" wrapText="1"/>
    </xf>
    <xf numFmtId="0" fontId="3" fillId="0" borderId="0" xfId="0" applyFont="1" applyAlignment="1">
      <alignment horizontal="center" vertical="top"/>
    </xf>
    <xf numFmtId="0" fontId="3" fillId="0" borderId="0" xfId="0" applyFont="1" applyAlignment="1">
      <alignment horizontal="justify" vertical="top"/>
    </xf>
    <xf numFmtId="0" fontId="3" fillId="0" borderId="0" xfId="0" applyFont="1" applyAlignment="1">
      <alignment horizontal="center" vertical="top" wrapText="1"/>
    </xf>
    <xf numFmtId="0" fontId="3" fillId="0" borderId="0" xfId="0" applyFont="1" applyAlignment="1">
      <alignment vertical="top" wrapText="1"/>
    </xf>
    <xf numFmtId="0" fontId="4" fillId="0" borderId="0" xfId="0" applyFont="1" applyAlignment="1">
      <alignment horizontal="center" vertical="top"/>
    </xf>
    <xf numFmtId="0" fontId="3" fillId="0" borderId="0" xfId="0" applyFont="1" applyAlignment="1">
      <alignment horizontal="justify" vertical="top" wrapText="1"/>
    </xf>
    <xf numFmtId="0" fontId="3" fillId="0" borderId="0" xfId="0" applyFont="1" applyAlignment="1">
      <alignment horizontal="center" vertical="center"/>
    </xf>
    <xf numFmtId="0" fontId="4" fillId="0" borderId="1" xfId="0" applyFont="1" applyBorder="1" applyAlignment="1">
      <alignment horizontal="center" vertical="top" wrapText="1"/>
    </xf>
    <xf numFmtId="0" fontId="4" fillId="0" borderId="0" xfId="0" applyFont="1" applyAlignment="1">
      <alignment horizontal="justify" vertical="top" wrapText="1"/>
    </xf>
    <xf numFmtId="0" fontId="4" fillId="0" borderId="0" xfId="0" applyFont="1" applyAlignment="1">
      <alignment horizontal="center" vertical="top" wrapText="1"/>
    </xf>
    <xf numFmtId="164" fontId="3" fillId="0" borderId="0" xfId="0" applyNumberFormat="1" applyFont="1" applyAlignment="1">
      <alignment horizontal="justify" vertical="top"/>
    </xf>
    <xf numFmtId="164" fontId="3" fillId="0" borderId="0" xfId="0" applyNumberFormat="1" applyFont="1" applyAlignment="1">
      <alignment horizontal="center" vertical="top"/>
    </xf>
    <xf numFmtId="1" fontId="3" fillId="0" borderId="0" xfId="0" applyNumberFormat="1" applyFont="1" applyAlignment="1">
      <alignment horizontal="justify" vertical="top"/>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top" wrapText="1"/>
    </xf>
    <xf numFmtId="0" fontId="3" fillId="0" borderId="2" xfId="0" applyFont="1" applyBorder="1" applyAlignment="1">
      <alignment horizontal="center" vertical="top"/>
    </xf>
    <xf numFmtId="0" fontId="4" fillId="0" borderId="2" xfId="0" applyFont="1" applyBorder="1" applyAlignment="1">
      <alignment horizontal="justify" vertical="top" wrapText="1"/>
    </xf>
    <xf numFmtId="0" fontId="3" fillId="0" borderId="2" xfId="0" applyFont="1" applyBorder="1" applyAlignment="1">
      <alignment horizontal="justify" vertical="top" wrapText="1"/>
    </xf>
    <xf numFmtId="0" fontId="5" fillId="0" borderId="2" xfId="0" applyFont="1" applyBorder="1" applyAlignment="1">
      <alignment horizontal="center" vertical="top"/>
    </xf>
    <xf numFmtId="164" fontId="3" fillId="0" borderId="2" xfId="0" applyNumberFormat="1" applyFont="1" applyBorder="1" applyAlignment="1">
      <alignment horizontal="center" vertical="top"/>
    </xf>
    <xf numFmtId="164" fontId="3"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3" fillId="0" borderId="2" xfId="0" applyFont="1" applyBorder="1" applyAlignment="1">
      <alignment vertical="top" wrapText="1"/>
    </xf>
    <xf numFmtId="164" fontId="3" fillId="0" borderId="2" xfId="1" applyNumberFormat="1" applyFont="1" applyFill="1" applyBorder="1" applyAlignment="1">
      <alignment horizontal="center" vertical="top"/>
    </xf>
    <xf numFmtId="164" fontId="3" fillId="0" borderId="2" xfId="0" applyNumberFormat="1" applyFont="1" applyBorder="1" applyAlignment="1">
      <alignment horizontal="justify" vertical="top" wrapText="1"/>
    </xf>
    <xf numFmtId="164" fontId="4" fillId="0" borderId="2" xfId="0" applyNumberFormat="1" applyFont="1" applyBorder="1" applyAlignment="1">
      <alignment horizontal="center" vertical="top" wrapText="1"/>
    </xf>
    <xf numFmtId="164" fontId="3" fillId="0" borderId="2" xfId="0" applyNumberFormat="1" applyFont="1" applyBorder="1" applyAlignment="1">
      <alignment horizontal="justify" vertical="top"/>
    </xf>
    <xf numFmtId="2" fontId="4" fillId="0" borderId="2" xfId="0" applyNumberFormat="1" applyFont="1" applyBorder="1" applyAlignment="1">
      <alignment horizontal="center" vertical="top" wrapText="1"/>
    </xf>
    <xf numFmtId="0" fontId="7" fillId="0" borderId="2" xfId="0" applyFont="1" applyBorder="1" applyAlignment="1">
      <alignment horizontal="center" vertical="top"/>
    </xf>
    <xf numFmtId="164" fontId="4" fillId="0" borderId="2" xfId="1" applyNumberFormat="1" applyFont="1" applyFill="1" applyBorder="1" applyAlignment="1">
      <alignment horizontal="center" vertical="top"/>
    </xf>
    <xf numFmtId="164" fontId="8" fillId="0" borderId="2" xfId="1" applyNumberFormat="1" applyFont="1" applyFill="1" applyBorder="1" applyAlignment="1">
      <alignment horizontal="center" vertical="top"/>
    </xf>
    <xf numFmtId="164" fontId="3" fillId="0" borderId="2" xfId="1" applyNumberFormat="1" applyFont="1" applyFill="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lignment horizontal="center" vertical="top"/>
    </xf>
    <xf numFmtId="0" fontId="3" fillId="0" borderId="2" xfId="0" applyFont="1" applyBorder="1" applyAlignment="1">
      <alignment horizontal="justify" vertical="top"/>
    </xf>
    <xf numFmtId="164" fontId="3" fillId="0" borderId="2" xfId="0" applyNumberFormat="1" applyFont="1" applyBorder="1" applyAlignment="1">
      <alignment horizontal="left" vertical="top" wrapText="1"/>
    </xf>
    <xf numFmtId="165" fontId="4" fillId="0" borderId="2" xfId="1" applyNumberFormat="1" applyFont="1" applyFill="1" applyBorder="1" applyAlignment="1">
      <alignment horizontal="center" vertical="top" wrapText="1"/>
    </xf>
    <xf numFmtId="165" fontId="3" fillId="0" borderId="2" xfId="1" applyNumberFormat="1" applyFont="1" applyFill="1" applyBorder="1" applyAlignment="1">
      <alignment horizontal="center" vertical="top"/>
    </xf>
    <xf numFmtId="0" fontId="3" fillId="0" borderId="2" xfId="0" applyFont="1" applyBorder="1" applyAlignment="1">
      <alignment horizontal="center" vertical="top" wrapText="1"/>
    </xf>
    <xf numFmtId="0" fontId="5" fillId="0" borderId="2" xfId="0" applyFont="1" applyBorder="1" applyAlignment="1">
      <alignment horizontal="center" vertical="top" wrapText="1"/>
    </xf>
    <xf numFmtId="164" fontId="2" fillId="0" borderId="2" xfId="2" applyNumberFormat="1" applyFill="1" applyBorder="1" applyAlignment="1">
      <alignment horizontal="justify" vertical="top"/>
    </xf>
    <xf numFmtId="0" fontId="13" fillId="0" borderId="0" xfId="0" applyFont="1" applyAlignment="1">
      <alignment horizontal="center" vertical="top"/>
    </xf>
    <xf numFmtId="0" fontId="4" fillId="0" borderId="2" xfId="0" applyFont="1" applyBorder="1" applyAlignment="1">
      <alignment horizontal="justify" vertical="top" wrapText="1"/>
    </xf>
    <xf numFmtId="0" fontId="12" fillId="0" borderId="0" xfId="0" applyFont="1" applyAlignment="1">
      <alignment horizontal="righ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conomicsandpeace.org/wp-content/uploads/2024/06/GPI-2024-web.pdf" TargetMode="External"/><Relationship Id="rId7" Type="http://schemas.openxmlformats.org/officeDocument/2006/relationships/comments" Target="../comments1.xml"/><Relationship Id="rId2" Type="http://schemas.openxmlformats.org/officeDocument/2006/relationships/hyperlink" Target="https://publicadministration.un.org/egovkb/Data-Center" TargetMode="External"/><Relationship Id="rId1" Type="http://schemas.openxmlformats.org/officeDocument/2006/relationships/hyperlink" Target="http://www.agaar.mn/article-view/1325"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agaar.mn/article-view/13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9832E-7D08-4A4F-9ED1-754173BE09D8}">
  <sheetPr>
    <tabColor rgb="FF92D050"/>
    <pageSetUpPr fitToPage="1"/>
  </sheetPr>
  <dimension ref="A1:M106"/>
  <sheetViews>
    <sheetView tabSelected="1" zoomScaleNormal="100" workbookViewId="0">
      <pane xSplit="3" ySplit="6" topLeftCell="D40" activePane="bottomRight" state="frozen"/>
      <selection pane="topRight" activeCell="E1" sqref="E1"/>
      <selection pane="bottomLeft" activeCell="A7" sqref="A7"/>
      <selection pane="bottomRight" activeCell="S43" sqref="S43"/>
    </sheetView>
  </sheetViews>
  <sheetFormatPr defaultColWidth="9.140625" defaultRowHeight="12" x14ac:dyDescent="0.25"/>
  <cols>
    <col min="1" max="1" width="3.42578125" style="2" customWidth="1"/>
    <col min="2" max="2" width="22.7109375" style="3" customWidth="1"/>
    <col min="3" max="3" width="8.140625" style="2" customWidth="1"/>
    <col min="4" max="4" width="14.5703125" style="3" customWidth="1"/>
    <col min="5" max="5" width="9.42578125" style="3" customWidth="1"/>
    <col min="6" max="6" width="11.7109375" style="3" customWidth="1"/>
    <col min="7" max="7" width="8.85546875" style="3" customWidth="1"/>
    <col min="8" max="8" width="9.28515625" style="3" customWidth="1"/>
    <col min="9" max="9" width="8.42578125" style="3" customWidth="1"/>
    <col min="10" max="10" width="7" style="3" hidden="1" customWidth="1"/>
    <col min="11" max="11" width="43.42578125" style="3" customWidth="1"/>
    <col min="12" max="12" width="4.28515625" style="2" hidden="1" customWidth="1"/>
    <col min="13" max="16384" width="9.140625" style="3"/>
  </cols>
  <sheetData>
    <row r="1" spans="1:13" ht="55.5" customHeight="1" x14ac:dyDescent="0.25">
      <c r="H1" s="46" t="s">
        <v>224</v>
      </c>
      <c r="I1" s="46"/>
      <c r="J1" s="46"/>
      <c r="K1" s="46"/>
      <c r="L1" s="4"/>
      <c r="M1" s="5"/>
    </row>
    <row r="2" spans="1:13" x14ac:dyDescent="0.25">
      <c r="A2" s="6"/>
      <c r="K2" s="7"/>
    </row>
    <row r="3" spans="1:13" ht="12.75" x14ac:dyDescent="0.25">
      <c r="A3" s="44" t="s">
        <v>223</v>
      </c>
      <c r="B3" s="44"/>
      <c r="C3" s="44"/>
      <c r="D3" s="44"/>
      <c r="E3" s="44"/>
      <c r="F3" s="44"/>
      <c r="G3" s="44"/>
      <c r="H3" s="44"/>
      <c r="I3" s="44"/>
      <c r="J3" s="44"/>
      <c r="K3" s="44"/>
    </row>
    <row r="5" spans="1:13" s="8" customFormat="1" ht="36" x14ac:dyDescent="0.25">
      <c r="A5" s="15" t="s">
        <v>0</v>
      </c>
      <c r="B5" s="15" t="s">
        <v>1</v>
      </c>
      <c r="C5" s="15" t="s">
        <v>2</v>
      </c>
      <c r="D5" s="15" t="s">
        <v>3</v>
      </c>
      <c r="E5" s="15" t="s">
        <v>4</v>
      </c>
      <c r="F5" s="15" t="s">
        <v>5</v>
      </c>
      <c r="G5" s="15" t="s">
        <v>6</v>
      </c>
      <c r="H5" s="15" t="s">
        <v>7</v>
      </c>
      <c r="I5" s="15" t="s">
        <v>8</v>
      </c>
      <c r="J5" s="16" t="s">
        <v>9</v>
      </c>
      <c r="K5" s="15" t="s">
        <v>10</v>
      </c>
      <c r="L5" s="8" t="s">
        <v>11</v>
      </c>
    </row>
    <row r="6" spans="1:13" x14ac:dyDescent="0.25">
      <c r="A6" s="17">
        <v>0</v>
      </c>
      <c r="B6" s="17">
        <v>1</v>
      </c>
      <c r="C6" s="17">
        <v>2</v>
      </c>
      <c r="D6" s="17">
        <v>3</v>
      </c>
      <c r="E6" s="17">
        <v>4</v>
      </c>
      <c r="F6" s="17">
        <v>5</v>
      </c>
      <c r="G6" s="17">
        <v>6</v>
      </c>
      <c r="H6" s="17">
        <v>7</v>
      </c>
      <c r="I6" s="17">
        <v>8</v>
      </c>
      <c r="J6" s="18"/>
      <c r="K6" s="17">
        <v>9</v>
      </c>
    </row>
    <row r="7" spans="1:13" ht="36" x14ac:dyDescent="0.25">
      <c r="A7" s="18">
        <v>1</v>
      </c>
      <c r="B7" s="19" t="s">
        <v>12</v>
      </c>
      <c r="C7" s="17" t="s">
        <v>13</v>
      </c>
      <c r="D7" s="20" t="s">
        <v>14</v>
      </c>
      <c r="E7" s="17">
        <v>82</v>
      </c>
      <c r="F7" s="17">
        <v>150</v>
      </c>
      <c r="G7" s="17">
        <v>84</v>
      </c>
      <c r="H7" s="21">
        <v>84</v>
      </c>
      <c r="I7" s="22">
        <v>100</v>
      </c>
      <c r="J7" s="23">
        <v>100</v>
      </c>
      <c r="K7" s="24"/>
      <c r="L7" s="2">
        <v>1</v>
      </c>
    </row>
    <row r="8" spans="1:13" ht="120" x14ac:dyDescent="0.25">
      <c r="A8" s="18">
        <v>2</v>
      </c>
      <c r="B8" s="19" t="s">
        <v>15</v>
      </c>
      <c r="C8" s="17" t="s">
        <v>16</v>
      </c>
      <c r="D8" s="25" t="s">
        <v>17</v>
      </c>
      <c r="E8" s="17">
        <v>0.3</v>
      </c>
      <c r="F8" s="17">
        <v>5</v>
      </c>
      <c r="G8" s="17">
        <v>4.3</v>
      </c>
      <c r="H8" s="18">
        <v>1.24</v>
      </c>
      <c r="I8" s="26">
        <v>28.8</v>
      </c>
      <c r="J8" s="23">
        <v>100</v>
      </c>
      <c r="K8" s="27" t="s">
        <v>18</v>
      </c>
      <c r="L8" s="2">
        <v>1</v>
      </c>
    </row>
    <row r="9" spans="1:13" ht="156" x14ac:dyDescent="0.25">
      <c r="A9" s="18">
        <v>3</v>
      </c>
      <c r="B9" s="19" t="s">
        <v>19</v>
      </c>
      <c r="C9" s="17" t="s">
        <v>13</v>
      </c>
      <c r="D9" s="25" t="s">
        <v>17</v>
      </c>
      <c r="E9" s="17">
        <v>32</v>
      </c>
      <c r="F9" s="17">
        <v>37</v>
      </c>
      <c r="G9" s="17">
        <v>36.4</v>
      </c>
      <c r="H9" s="18">
        <v>36.4</v>
      </c>
      <c r="I9" s="18">
        <v>100</v>
      </c>
      <c r="J9" s="23">
        <v>100</v>
      </c>
      <c r="K9" s="27" t="s">
        <v>20</v>
      </c>
      <c r="L9" s="2">
        <v>1</v>
      </c>
    </row>
    <row r="10" spans="1:13" ht="120" x14ac:dyDescent="0.25">
      <c r="A10" s="18">
        <v>4</v>
      </c>
      <c r="B10" s="19" t="s">
        <v>21</v>
      </c>
      <c r="C10" s="17" t="s">
        <v>16</v>
      </c>
      <c r="D10" s="25" t="s">
        <v>17</v>
      </c>
      <c r="E10" s="17">
        <v>47.1</v>
      </c>
      <c r="F10" s="28">
        <v>56</v>
      </c>
      <c r="G10" s="28">
        <v>55.5</v>
      </c>
      <c r="H10" s="18">
        <v>57.4</v>
      </c>
      <c r="I10" s="18">
        <v>100</v>
      </c>
      <c r="J10" s="23">
        <v>100</v>
      </c>
      <c r="K10" s="29" t="s">
        <v>22</v>
      </c>
      <c r="L10" s="2">
        <v>1</v>
      </c>
    </row>
    <row r="11" spans="1:13" ht="180" x14ac:dyDescent="0.25">
      <c r="A11" s="18">
        <v>5</v>
      </c>
      <c r="B11" s="19" t="s">
        <v>23</v>
      </c>
      <c r="C11" s="17" t="s">
        <v>16</v>
      </c>
      <c r="D11" s="25" t="s">
        <v>17</v>
      </c>
      <c r="E11" s="17">
        <v>21.6</v>
      </c>
      <c r="F11" s="17">
        <v>23.9</v>
      </c>
      <c r="G11" s="17">
        <v>23.6</v>
      </c>
      <c r="H11" s="18">
        <v>33.200000000000003</v>
      </c>
      <c r="I11" s="18">
        <v>100</v>
      </c>
      <c r="J11" s="23">
        <v>100</v>
      </c>
      <c r="K11" s="29" t="s">
        <v>24</v>
      </c>
      <c r="L11" s="2">
        <v>1</v>
      </c>
    </row>
    <row r="12" spans="1:13" ht="120" x14ac:dyDescent="0.25">
      <c r="A12" s="18">
        <v>6</v>
      </c>
      <c r="B12" s="19" t="s">
        <v>25</v>
      </c>
      <c r="C12" s="17" t="s">
        <v>16</v>
      </c>
      <c r="D12" s="25" t="s">
        <v>17</v>
      </c>
      <c r="E12" s="17">
        <v>8.1</v>
      </c>
      <c r="F12" s="17">
        <v>17.100000000000001</v>
      </c>
      <c r="G12" s="17">
        <v>15.6</v>
      </c>
      <c r="H12" s="18">
        <v>23.6</v>
      </c>
      <c r="I12" s="18">
        <v>100</v>
      </c>
      <c r="J12" s="23">
        <v>100</v>
      </c>
      <c r="K12" s="29" t="s">
        <v>26</v>
      </c>
      <c r="L12" s="2">
        <v>1</v>
      </c>
    </row>
    <row r="13" spans="1:13" ht="60" x14ac:dyDescent="0.25">
      <c r="A13" s="18">
        <v>7</v>
      </c>
      <c r="B13" s="19" t="s">
        <v>27</v>
      </c>
      <c r="C13" s="17" t="s">
        <v>28</v>
      </c>
      <c r="D13" s="20" t="s">
        <v>29</v>
      </c>
      <c r="E13" s="17">
        <v>0.74</v>
      </c>
      <c r="F13" s="17">
        <v>0.77</v>
      </c>
      <c r="G13" s="30"/>
      <c r="H13" s="31"/>
      <c r="I13" s="26"/>
      <c r="J13" s="23"/>
      <c r="K13" s="29" t="s">
        <v>30</v>
      </c>
      <c r="L13" s="2">
        <v>2</v>
      </c>
    </row>
    <row r="14" spans="1:13" ht="48" x14ac:dyDescent="0.25">
      <c r="A14" s="18">
        <v>8</v>
      </c>
      <c r="B14" s="19" t="s">
        <v>31</v>
      </c>
      <c r="C14" s="17" t="s">
        <v>28</v>
      </c>
      <c r="D14" s="20" t="s">
        <v>32</v>
      </c>
      <c r="E14" s="17">
        <v>0.30099999999999999</v>
      </c>
      <c r="F14" s="17">
        <v>0.25</v>
      </c>
      <c r="G14" s="30">
        <f>(F14-E14)/5+E14</f>
        <v>0.2908</v>
      </c>
      <c r="H14" s="31"/>
      <c r="I14" s="26"/>
      <c r="J14" s="23"/>
      <c r="K14" s="29" t="s">
        <v>33</v>
      </c>
      <c r="L14" s="2">
        <v>2</v>
      </c>
    </row>
    <row r="15" spans="1:13" ht="36" x14ac:dyDescent="0.25">
      <c r="A15" s="18">
        <v>9</v>
      </c>
      <c r="B15" s="19" t="s">
        <v>34</v>
      </c>
      <c r="C15" s="17" t="s">
        <v>16</v>
      </c>
      <c r="D15" s="25" t="s">
        <v>35</v>
      </c>
      <c r="E15" s="17">
        <v>81.5</v>
      </c>
      <c r="F15" s="17">
        <v>89.4</v>
      </c>
      <c r="G15" s="17">
        <v>88.9</v>
      </c>
      <c r="H15" s="18">
        <v>91.8</v>
      </c>
      <c r="I15" s="26">
        <v>100</v>
      </c>
      <c r="J15" s="23">
        <v>100</v>
      </c>
      <c r="K15" s="29"/>
      <c r="L15" s="2">
        <v>2</v>
      </c>
    </row>
    <row r="16" spans="1:13" ht="36" x14ac:dyDescent="0.25">
      <c r="A16" s="18">
        <v>10</v>
      </c>
      <c r="B16" s="19" t="s">
        <v>36</v>
      </c>
      <c r="C16" s="17" t="s">
        <v>16</v>
      </c>
      <c r="D16" s="25" t="s">
        <v>35</v>
      </c>
      <c r="E16" s="17">
        <v>90.1</v>
      </c>
      <c r="F16" s="28">
        <v>100</v>
      </c>
      <c r="G16" s="17">
        <v>98.3</v>
      </c>
      <c r="H16" s="17">
        <v>94.1</v>
      </c>
      <c r="I16" s="26">
        <f>(H16-E16)/(G16-E16)*100</f>
        <v>48.780487804878028</v>
      </c>
      <c r="J16" s="23">
        <v>48.780487804878028</v>
      </c>
      <c r="K16" s="29"/>
      <c r="L16" s="2">
        <v>2</v>
      </c>
    </row>
    <row r="17" spans="1:13" ht="36" x14ac:dyDescent="0.25">
      <c r="A17" s="18">
        <v>11</v>
      </c>
      <c r="B17" s="19" t="s">
        <v>37</v>
      </c>
      <c r="C17" s="17" t="s">
        <v>16</v>
      </c>
      <c r="D17" s="25" t="s">
        <v>35</v>
      </c>
      <c r="E17" s="17">
        <v>94.9</v>
      </c>
      <c r="F17" s="17">
        <v>95.9</v>
      </c>
      <c r="G17" s="17">
        <v>95.7</v>
      </c>
      <c r="H17" s="17">
        <v>95.4</v>
      </c>
      <c r="I17" s="26">
        <f>(H17-E17)/(G17-E17)*100</f>
        <v>62.50000000000022</v>
      </c>
      <c r="J17" s="23">
        <v>62.50000000000022</v>
      </c>
      <c r="K17" s="29"/>
      <c r="L17" s="2">
        <v>2</v>
      </c>
    </row>
    <row r="18" spans="1:13" ht="48" x14ac:dyDescent="0.25">
      <c r="A18" s="18">
        <v>12</v>
      </c>
      <c r="B18" s="19" t="s">
        <v>38</v>
      </c>
      <c r="C18" s="17" t="s">
        <v>16</v>
      </c>
      <c r="D18" s="20" t="s">
        <v>39</v>
      </c>
      <c r="E18" s="17" t="s">
        <v>40</v>
      </c>
      <c r="F18" s="17">
        <v>70</v>
      </c>
      <c r="G18" s="17"/>
      <c r="H18" s="17"/>
      <c r="I18" s="32"/>
      <c r="J18" s="23"/>
      <c r="K18" s="29" t="s">
        <v>41</v>
      </c>
      <c r="L18" s="2">
        <v>2</v>
      </c>
    </row>
    <row r="19" spans="1:13" ht="36" x14ac:dyDescent="0.25">
      <c r="A19" s="18">
        <v>13</v>
      </c>
      <c r="B19" s="19" t="s">
        <v>42</v>
      </c>
      <c r="C19" s="17" t="s">
        <v>13</v>
      </c>
      <c r="D19" s="25" t="s">
        <v>35</v>
      </c>
      <c r="E19" s="17">
        <v>34.1</v>
      </c>
      <c r="F19" s="17">
        <v>25</v>
      </c>
      <c r="G19" s="17">
        <v>26.6</v>
      </c>
      <c r="H19" s="17">
        <v>28.7</v>
      </c>
      <c r="I19" s="26">
        <v>72</v>
      </c>
      <c r="J19" s="23">
        <v>72.000000000000028</v>
      </c>
      <c r="K19" s="29"/>
      <c r="L19" s="2">
        <v>2</v>
      </c>
    </row>
    <row r="20" spans="1:13" ht="48" x14ac:dyDescent="0.25">
      <c r="A20" s="18">
        <v>14</v>
      </c>
      <c r="B20" s="19" t="s">
        <v>43</v>
      </c>
      <c r="C20" s="17" t="s">
        <v>13</v>
      </c>
      <c r="D20" s="25" t="s">
        <v>35</v>
      </c>
      <c r="E20" s="17" t="s">
        <v>44</v>
      </c>
      <c r="F20" s="17" t="s">
        <v>45</v>
      </c>
      <c r="G20" s="17" t="s">
        <v>46</v>
      </c>
      <c r="H20" s="17" t="s">
        <v>47</v>
      </c>
      <c r="I20" s="26">
        <v>22.1</v>
      </c>
      <c r="J20" s="23">
        <v>70</v>
      </c>
      <c r="K20" s="29"/>
      <c r="L20" s="2">
        <v>2</v>
      </c>
    </row>
    <row r="21" spans="1:13" ht="48" x14ac:dyDescent="0.25">
      <c r="A21" s="18">
        <v>15</v>
      </c>
      <c r="B21" s="20" t="s">
        <v>48</v>
      </c>
      <c r="C21" s="17" t="s">
        <v>13</v>
      </c>
      <c r="D21" s="25" t="s">
        <v>35</v>
      </c>
      <c r="E21" s="17" t="s">
        <v>49</v>
      </c>
      <c r="F21" s="17" t="s">
        <v>50</v>
      </c>
      <c r="G21" s="17" t="s">
        <v>51</v>
      </c>
      <c r="H21" s="17" t="s">
        <v>52</v>
      </c>
      <c r="I21" s="26">
        <v>70</v>
      </c>
      <c r="J21" s="23">
        <v>70</v>
      </c>
      <c r="K21" s="29"/>
      <c r="L21" s="2">
        <v>2</v>
      </c>
    </row>
    <row r="22" spans="1:13" ht="36" x14ac:dyDescent="0.25">
      <c r="A22" s="18">
        <v>16</v>
      </c>
      <c r="B22" s="19" t="s">
        <v>53</v>
      </c>
      <c r="C22" s="17" t="s">
        <v>16</v>
      </c>
      <c r="D22" s="25" t="s">
        <v>35</v>
      </c>
      <c r="E22" s="17">
        <v>30.5</v>
      </c>
      <c r="F22" s="28">
        <v>45</v>
      </c>
      <c r="G22" s="17">
        <v>42</v>
      </c>
      <c r="H22" s="17">
        <v>45.1</v>
      </c>
      <c r="I22" s="26">
        <v>100</v>
      </c>
      <c r="J22" s="23">
        <v>100</v>
      </c>
      <c r="K22" s="29"/>
      <c r="L22" s="2">
        <v>2</v>
      </c>
    </row>
    <row r="23" spans="1:13" ht="48" x14ac:dyDescent="0.25">
      <c r="A23" s="18">
        <v>17</v>
      </c>
      <c r="B23" s="19" t="s">
        <v>54</v>
      </c>
      <c r="C23" s="17" t="s">
        <v>16</v>
      </c>
      <c r="D23" s="25" t="s">
        <v>35</v>
      </c>
      <c r="E23" s="17">
        <v>76.5</v>
      </c>
      <c r="F23" s="28">
        <v>90</v>
      </c>
      <c r="G23" s="17">
        <v>88</v>
      </c>
      <c r="H23" s="17">
        <v>77.400000000000006</v>
      </c>
      <c r="I23" s="26">
        <f t="shared" ref="I23" si="0">(H23-E23)/(G23-E23)*100</f>
        <v>7.8260869565217881</v>
      </c>
      <c r="J23" s="23">
        <v>7.8260869565217881</v>
      </c>
      <c r="K23" s="29"/>
      <c r="L23" s="2">
        <v>2</v>
      </c>
    </row>
    <row r="24" spans="1:13" ht="48" x14ac:dyDescent="0.25">
      <c r="A24" s="18">
        <v>18</v>
      </c>
      <c r="B24" s="19" t="s">
        <v>48</v>
      </c>
      <c r="C24" s="17" t="s">
        <v>13</v>
      </c>
      <c r="D24" s="25" t="s">
        <v>35</v>
      </c>
      <c r="E24" s="17" t="s">
        <v>55</v>
      </c>
      <c r="F24" s="17" t="s">
        <v>50</v>
      </c>
      <c r="G24" s="17"/>
      <c r="H24" s="17" t="s">
        <v>52</v>
      </c>
      <c r="I24" s="33"/>
      <c r="J24" s="23">
        <v>70</v>
      </c>
      <c r="K24" s="29" t="s">
        <v>56</v>
      </c>
    </row>
    <row r="25" spans="1:13" ht="24" x14ac:dyDescent="0.25">
      <c r="A25" s="18">
        <v>19</v>
      </c>
      <c r="B25" s="19" t="s">
        <v>57</v>
      </c>
      <c r="C25" s="17" t="s">
        <v>58</v>
      </c>
      <c r="D25" s="25" t="s">
        <v>39</v>
      </c>
      <c r="E25" s="17">
        <v>70.2</v>
      </c>
      <c r="F25" s="17">
        <v>74</v>
      </c>
      <c r="G25" s="17">
        <f>(F25-E25)/5*4+E25</f>
        <v>73.239999999999995</v>
      </c>
      <c r="H25" s="17"/>
      <c r="I25" s="26"/>
      <c r="J25" s="23"/>
      <c r="K25" s="29" t="s">
        <v>59</v>
      </c>
      <c r="L25" s="2">
        <v>2</v>
      </c>
    </row>
    <row r="26" spans="1:13" ht="36" x14ac:dyDescent="0.25">
      <c r="A26" s="18">
        <v>20</v>
      </c>
      <c r="B26" s="19" t="s">
        <v>60</v>
      </c>
      <c r="C26" s="17" t="s">
        <v>13</v>
      </c>
      <c r="D26" s="25" t="s">
        <v>39</v>
      </c>
      <c r="E26" s="17">
        <v>2.9</v>
      </c>
      <c r="F26" s="17">
        <v>3.3</v>
      </c>
      <c r="G26" s="17"/>
      <c r="H26" s="18"/>
      <c r="I26" s="26"/>
      <c r="J26" s="23"/>
      <c r="K26" s="29" t="s">
        <v>59</v>
      </c>
      <c r="L26" s="2">
        <v>2</v>
      </c>
    </row>
    <row r="27" spans="1:13" ht="60" customHeight="1" x14ac:dyDescent="0.25">
      <c r="A27" s="18">
        <v>21</v>
      </c>
      <c r="B27" s="19" t="s">
        <v>61</v>
      </c>
      <c r="C27" s="17" t="s">
        <v>62</v>
      </c>
      <c r="D27" s="25" t="s">
        <v>63</v>
      </c>
      <c r="E27" s="17">
        <v>13.3</v>
      </c>
      <c r="F27" s="17">
        <v>10.3</v>
      </c>
      <c r="G27" s="17">
        <v>10.8</v>
      </c>
      <c r="H27" s="17">
        <v>12.2</v>
      </c>
      <c r="I27" s="26">
        <f t="shared" ref="I27:I28" si="1">(H27-E27)/(G27-E27)*100</f>
        <v>44.000000000000057</v>
      </c>
      <c r="J27" s="23">
        <v>44.000000000000057</v>
      </c>
      <c r="K27" s="29" t="s">
        <v>64</v>
      </c>
      <c r="L27" s="2">
        <v>2</v>
      </c>
    </row>
    <row r="28" spans="1:13" ht="60" x14ac:dyDescent="0.25">
      <c r="A28" s="18">
        <v>22</v>
      </c>
      <c r="B28" s="19" t="s">
        <v>65</v>
      </c>
      <c r="C28" s="17" t="s">
        <v>62</v>
      </c>
      <c r="D28" s="25" t="s">
        <v>66</v>
      </c>
      <c r="E28" s="28">
        <v>23</v>
      </c>
      <c r="F28" s="17">
        <v>18.2</v>
      </c>
      <c r="G28" s="17">
        <v>19</v>
      </c>
      <c r="H28" s="17">
        <v>21.9</v>
      </c>
      <c r="I28" s="26">
        <f t="shared" si="1"/>
        <v>27.500000000000036</v>
      </c>
      <c r="J28" s="23">
        <v>27.500000000000036</v>
      </c>
      <c r="K28" s="29" t="s">
        <v>64</v>
      </c>
      <c r="L28" s="2">
        <v>2</v>
      </c>
    </row>
    <row r="29" spans="1:13" ht="48" x14ac:dyDescent="0.25">
      <c r="A29" s="18">
        <v>23</v>
      </c>
      <c r="B29" s="19" t="s">
        <v>67</v>
      </c>
      <c r="C29" s="17" t="s">
        <v>16</v>
      </c>
      <c r="D29" s="25" t="s">
        <v>66</v>
      </c>
      <c r="E29" s="17">
        <v>98.9</v>
      </c>
      <c r="F29" s="28">
        <v>99</v>
      </c>
      <c r="G29" s="28">
        <v>98.98</v>
      </c>
      <c r="H29" s="22">
        <v>95.1</v>
      </c>
      <c r="I29" s="34">
        <v>0</v>
      </c>
      <c r="J29" s="23">
        <v>0</v>
      </c>
      <c r="K29" s="29" t="s">
        <v>68</v>
      </c>
      <c r="L29" s="2">
        <v>2</v>
      </c>
      <c r="M29" s="1" t="s">
        <v>69</v>
      </c>
    </row>
    <row r="30" spans="1:13" ht="60" x14ac:dyDescent="0.25">
      <c r="A30" s="18">
        <v>24</v>
      </c>
      <c r="B30" s="19" t="s">
        <v>70</v>
      </c>
      <c r="C30" s="17" t="s">
        <v>16</v>
      </c>
      <c r="D30" s="25" t="s">
        <v>66</v>
      </c>
      <c r="E30" s="17">
        <v>77.400000000000006</v>
      </c>
      <c r="F30" s="28">
        <v>87</v>
      </c>
      <c r="G30" s="28">
        <v>85.4</v>
      </c>
      <c r="H30" s="28">
        <v>63.8</v>
      </c>
      <c r="I30" s="34">
        <v>0</v>
      </c>
      <c r="J30" s="23">
        <v>0</v>
      </c>
      <c r="K30" s="29" t="s">
        <v>71</v>
      </c>
      <c r="L30" s="2">
        <v>2</v>
      </c>
      <c r="M30" s="1" t="s">
        <v>72</v>
      </c>
    </row>
    <row r="31" spans="1:13" ht="60" x14ac:dyDescent="0.25">
      <c r="A31" s="18">
        <v>25</v>
      </c>
      <c r="B31" s="19" t="s">
        <v>73</v>
      </c>
      <c r="C31" s="17" t="s">
        <v>74</v>
      </c>
      <c r="D31" s="25" t="s">
        <v>66</v>
      </c>
      <c r="E31" s="17">
        <v>3.4</v>
      </c>
      <c r="F31" s="17">
        <v>2.5</v>
      </c>
      <c r="G31" s="17">
        <v>2.65</v>
      </c>
      <c r="H31" s="17">
        <v>0.5</v>
      </c>
      <c r="I31" s="28">
        <v>100</v>
      </c>
      <c r="J31" s="23">
        <v>100</v>
      </c>
      <c r="K31" s="29" t="s">
        <v>71</v>
      </c>
      <c r="L31" s="2">
        <v>2</v>
      </c>
    </row>
    <row r="32" spans="1:13" ht="60" x14ac:dyDescent="0.25">
      <c r="A32" s="18">
        <v>26</v>
      </c>
      <c r="B32" s="19" t="s">
        <v>75</v>
      </c>
      <c r="C32" s="17" t="s">
        <v>16</v>
      </c>
      <c r="D32" s="25" t="s">
        <v>66</v>
      </c>
      <c r="E32" s="17">
        <v>73.099999999999994</v>
      </c>
      <c r="F32" s="17">
        <v>87.5</v>
      </c>
      <c r="G32" s="17">
        <v>85.1</v>
      </c>
      <c r="H32" s="17">
        <v>81.900000000000006</v>
      </c>
      <c r="I32" s="26">
        <f t="shared" ref="I32:I34" si="2">(H32-E32)/(G32-E32)*100</f>
        <v>73.333333333333428</v>
      </c>
      <c r="J32" s="23">
        <v>73.333333333333428</v>
      </c>
      <c r="K32" s="29" t="s">
        <v>71</v>
      </c>
      <c r="L32" s="2">
        <v>2</v>
      </c>
    </row>
    <row r="33" spans="1:13" ht="36" x14ac:dyDescent="0.25">
      <c r="A33" s="18">
        <v>27</v>
      </c>
      <c r="B33" s="19" t="s">
        <v>76</v>
      </c>
      <c r="C33" s="17" t="s">
        <v>16</v>
      </c>
      <c r="D33" s="25" t="s">
        <v>66</v>
      </c>
      <c r="E33" s="28">
        <v>30</v>
      </c>
      <c r="F33" s="28">
        <v>70</v>
      </c>
      <c r="G33" s="17">
        <v>63.3</v>
      </c>
      <c r="H33" s="17">
        <v>35.1</v>
      </c>
      <c r="I33" s="26">
        <f t="shared" si="2"/>
        <v>15.315315315315321</v>
      </c>
      <c r="J33" s="23">
        <v>15.315315315315321</v>
      </c>
      <c r="K33" s="29" t="s">
        <v>77</v>
      </c>
      <c r="L33" s="2">
        <v>2</v>
      </c>
    </row>
    <row r="34" spans="1:13" ht="84" x14ac:dyDescent="0.25">
      <c r="A34" s="18">
        <v>28</v>
      </c>
      <c r="B34" s="19" t="s">
        <v>78</v>
      </c>
      <c r="C34" s="17" t="s">
        <v>16</v>
      </c>
      <c r="D34" s="25" t="s">
        <v>66</v>
      </c>
      <c r="E34" s="17">
        <v>90.2</v>
      </c>
      <c r="F34" s="17">
        <v>93.2</v>
      </c>
      <c r="G34" s="17">
        <v>92.7</v>
      </c>
      <c r="H34" s="17">
        <v>91.4</v>
      </c>
      <c r="I34" s="26">
        <f t="shared" si="2"/>
        <v>48.000000000000114</v>
      </c>
      <c r="J34" s="23">
        <v>48.000000000000114</v>
      </c>
      <c r="K34" s="29" t="s">
        <v>79</v>
      </c>
      <c r="L34" s="2">
        <v>2</v>
      </c>
    </row>
    <row r="35" spans="1:13" ht="36" x14ac:dyDescent="0.25">
      <c r="A35" s="18">
        <v>29</v>
      </c>
      <c r="B35" s="45" t="s">
        <v>80</v>
      </c>
      <c r="C35" s="17" t="s">
        <v>16</v>
      </c>
      <c r="D35" s="25" t="s">
        <v>66</v>
      </c>
      <c r="E35" s="17">
        <v>98.1</v>
      </c>
      <c r="F35" s="17" t="s">
        <v>81</v>
      </c>
      <c r="G35" s="17">
        <v>99.1</v>
      </c>
      <c r="H35" s="17">
        <v>95.6</v>
      </c>
      <c r="I35" s="17">
        <v>0</v>
      </c>
      <c r="J35" s="23">
        <v>0</v>
      </c>
      <c r="K35" s="29" t="s">
        <v>68</v>
      </c>
      <c r="L35" s="2">
        <v>2</v>
      </c>
      <c r="M35" s="9" t="s">
        <v>82</v>
      </c>
    </row>
    <row r="36" spans="1:13" x14ac:dyDescent="0.25">
      <c r="A36" s="18">
        <v>30</v>
      </c>
      <c r="B36" s="45"/>
      <c r="C36" s="17" t="s">
        <v>16</v>
      </c>
      <c r="D36" s="25" t="s">
        <v>66</v>
      </c>
      <c r="E36" s="17">
        <v>98.1</v>
      </c>
      <c r="F36" s="17">
        <v>99.3</v>
      </c>
      <c r="G36" s="17"/>
      <c r="H36" s="17"/>
      <c r="I36" s="17"/>
      <c r="J36" s="23"/>
      <c r="K36" s="29"/>
      <c r="L36" s="2">
        <v>2</v>
      </c>
    </row>
    <row r="37" spans="1:13" ht="36" x14ac:dyDescent="0.25">
      <c r="A37" s="18">
        <v>31</v>
      </c>
      <c r="B37" s="45" t="s">
        <v>83</v>
      </c>
      <c r="C37" s="17" t="s">
        <v>16</v>
      </c>
      <c r="D37" s="25" t="s">
        <v>66</v>
      </c>
      <c r="E37" s="17">
        <v>98.5</v>
      </c>
      <c r="F37" s="17" t="s">
        <v>81</v>
      </c>
      <c r="G37" s="17">
        <v>99.5</v>
      </c>
      <c r="H37" s="17">
        <v>94.6</v>
      </c>
      <c r="I37" s="17">
        <v>0</v>
      </c>
      <c r="J37" s="23">
        <v>0</v>
      </c>
      <c r="K37" s="29" t="s">
        <v>68</v>
      </c>
      <c r="L37" s="2">
        <v>2</v>
      </c>
      <c r="M37" s="9" t="s">
        <v>84</v>
      </c>
    </row>
    <row r="38" spans="1:13" x14ac:dyDescent="0.25">
      <c r="A38" s="18">
        <v>32</v>
      </c>
      <c r="B38" s="45"/>
      <c r="C38" s="17" t="s">
        <v>16</v>
      </c>
      <c r="D38" s="25" t="s">
        <v>66</v>
      </c>
      <c r="E38" s="17">
        <v>98.5</v>
      </c>
      <c r="F38" s="17">
        <v>99.7</v>
      </c>
      <c r="G38" s="35"/>
      <c r="H38" s="36"/>
      <c r="I38" s="26"/>
      <c r="J38" s="23"/>
      <c r="K38" s="29"/>
      <c r="L38" s="2">
        <v>2</v>
      </c>
    </row>
    <row r="39" spans="1:13" ht="60" x14ac:dyDescent="0.25">
      <c r="A39" s="18">
        <v>33</v>
      </c>
      <c r="B39" s="19" t="s">
        <v>85</v>
      </c>
      <c r="C39" s="17" t="s">
        <v>16</v>
      </c>
      <c r="D39" s="20" t="s">
        <v>86</v>
      </c>
      <c r="E39" s="17">
        <v>0</v>
      </c>
      <c r="F39" s="28">
        <v>50</v>
      </c>
      <c r="G39" s="28"/>
      <c r="H39" s="36"/>
      <c r="I39" s="26"/>
      <c r="J39" s="23"/>
      <c r="K39" s="29" t="s">
        <v>87</v>
      </c>
      <c r="L39" s="2">
        <v>2</v>
      </c>
    </row>
    <row r="40" spans="1:13" ht="72" x14ac:dyDescent="0.25">
      <c r="A40" s="18">
        <v>34</v>
      </c>
      <c r="B40" s="19" t="s">
        <v>88</v>
      </c>
      <c r="C40" s="17" t="s">
        <v>89</v>
      </c>
      <c r="D40" s="20" t="s">
        <v>90</v>
      </c>
      <c r="E40" s="17">
        <v>0.18</v>
      </c>
      <c r="F40" s="17">
        <v>2.5</v>
      </c>
      <c r="G40" s="17">
        <f>(F40-E40)/8*4+E40</f>
        <v>1.3399999999999999</v>
      </c>
      <c r="H40" s="18">
        <v>0.11</v>
      </c>
      <c r="I40" s="26">
        <v>0</v>
      </c>
      <c r="J40" s="23">
        <v>0</v>
      </c>
      <c r="K40" s="29"/>
      <c r="L40" s="2">
        <v>2</v>
      </c>
    </row>
    <row r="41" spans="1:13" ht="36" x14ac:dyDescent="0.25">
      <c r="A41" s="18">
        <v>35</v>
      </c>
      <c r="B41" s="19" t="s">
        <v>91</v>
      </c>
      <c r="C41" s="17" t="s">
        <v>13</v>
      </c>
      <c r="D41" s="37" t="s">
        <v>92</v>
      </c>
      <c r="E41" s="17">
        <v>50</v>
      </c>
      <c r="F41" s="17">
        <v>301</v>
      </c>
      <c r="G41" s="17">
        <f>(F41-E41)/8*4+E41</f>
        <v>175.5</v>
      </c>
      <c r="H41" s="18">
        <v>321</v>
      </c>
      <c r="I41" s="26">
        <v>100</v>
      </c>
      <c r="J41" s="23">
        <v>100</v>
      </c>
      <c r="K41" s="29"/>
      <c r="L41" s="2">
        <v>2</v>
      </c>
    </row>
    <row r="42" spans="1:13" ht="24" x14ac:dyDescent="0.25">
      <c r="A42" s="18">
        <v>36</v>
      </c>
      <c r="B42" s="19" t="s">
        <v>93</v>
      </c>
      <c r="C42" s="17" t="s">
        <v>13</v>
      </c>
      <c r="D42" s="37" t="s">
        <v>92</v>
      </c>
      <c r="E42" s="17">
        <v>50</v>
      </c>
      <c r="F42" s="17">
        <v>500</v>
      </c>
      <c r="G42" s="17">
        <f>(F42-E42)/8*4+E42</f>
        <v>275</v>
      </c>
      <c r="H42" s="18">
        <v>458</v>
      </c>
      <c r="I42" s="26">
        <v>100</v>
      </c>
      <c r="J42" s="23">
        <v>100</v>
      </c>
      <c r="K42" s="29"/>
      <c r="L42" s="2">
        <v>2</v>
      </c>
    </row>
    <row r="43" spans="1:13" ht="96" x14ac:dyDescent="0.25">
      <c r="A43" s="18">
        <v>37</v>
      </c>
      <c r="B43" s="19" t="s">
        <v>94</v>
      </c>
      <c r="C43" s="17" t="s">
        <v>13</v>
      </c>
      <c r="D43" s="20" t="s">
        <v>95</v>
      </c>
      <c r="E43" s="17" t="s">
        <v>96</v>
      </c>
      <c r="F43" s="17">
        <v>10</v>
      </c>
      <c r="G43" s="35"/>
      <c r="H43" s="18">
        <v>519</v>
      </c>
      <c r="I43" s="26">
        <v>100</v>
      </c>
      <c r="J43" s="23">
        <v>100</v>
      </c>
      <c r="K43" s="29"/>
      <c r="L43" s="2">
        <v>2</v>
      </c>
    </row>
    <row r="44" spans="1:13" ht="36" x14ac:dyDescent="0.25">
      <c r="A44" s="18">
        <v>38</v>
      </c>
      <c r="B44" s="19" t="s">
        <v>97</v>
      </c>
      <c r="C44" s="17" t="s">
        <v>16</v>
      </c>
      <c r="D44" s="37" t="s">
        <v>39</v>
      </c>
      <c r="E44" s="17">
        <v>71.599999999999994</v>
      </c>
      <c r="F44" s="28">
        <v>80</v>
      </c>
      <c r="G44" s="28"/>
      <c r="H44" s="18"/>
      <c r="I44" s="26"/>
      <c r="J44" s="23"/>
      <c r="K44" s="29"/>
      <c r="L44" s="2">
        <v>3</v>
      </c>
    </row>
    <row r="45" spans="1:13" ht="228" x14ac:dyDescent="0.25">
      <c r="A45" s="18">
        <v>39</v>
      </c>
      <c r="B45" s="19" t="s">
        <v>98</v>
      </c>
      <c r="C45" s="17"/>
      <c r="D45" s="37" t="s">
        <v>99</v>
      </c>
      <c r="E45" s="28">
        <v>6</v>
      </c>
      <c r="F45" s="28">
        <v>10</v>
      </c>
      <c r="G45" s="17">
        <f>(F45-E45)/8*4+E45</f>
        <v>8</v>
      </c>
      <c r="H45" s="28">
        <v>15.4</v>
      </c>
      <c r="I45" s="26">
        <v>100</v>
      </c>
      <c r="J45" s="23">
        <v>100</v>
      </c>
      <c r="K45" s="29" t="s">
        <v>100</v>
      </c>
      <c r="L45" s="2">
        <v>3</v>
      </c>
    </row>
    <row r="46" spans="1:13" x14ac:dyDescent="0.25">
      <c r="A46" s="18">
        <v>40</v>
      </c>
      <c r="B46" s="19" t="s">
        <v>101</v>
      </c>
      <c r="C46" s="17" t="s">
        <v>16</v>
      </c>
      <c r="D46" s="37" t="s">
        <v>39</v>
      </c>
      <c r="E46" s="17">
        <v>28.4</v>
      </c>
      <c r="F46" s="28">
        <v>20</v>
      </c>
      <c r="G46" s="28"/>
      <c r="H46" s="18"/>
      <c r="I46" s="26"/>
      <c r="J46" s="23"/>
      <c r="K46" s="29"/>
      <c r="L46" s="2">
        <v>3</v>
      </c>
    </row>
    <row r="47" spans="1:13" ht="24" x14ac:dyDescent="0.25">
      <c r="A47" s="18">
        <v>41</v>
      </c>
      <c r="B47" s="19" t="s">
        <v>102</v>
      </c>
      <c r="C47" s="17" t="s">
        <v>103</v>
      </c>
      <c r="D47" s="37" t="s">
        <v>39</v>
      </c>
      <c r="E47" s="17">
        <v>52.6</v>
      </c>
      <c r="F47" s="28">
        <v>58</v>
      </c>
      <c r="G47" s="28"/>
      <c r="H47" s="22"/>
      <c r="I47" s="26"/>
      <c r="J47" s="23"/>
      <c r="K47" s="29"/>
      <c r="L47" s="2">
        <v>3</v>
      </c>
    </row>
    <row r="48" spans="1:13" ht="36" x14ac:dyDescent="0.25">
      <c r="A48" s="18">
        <v>42</v>
      </c>
      <c r="B48" s="19" t="s">
        <v>104</v>
      </c>
      <c r="C48" s="17" t="s">
        <v>103</v>
      </c>
      <c r="D48" s="37" t="s">
        <v>39</v>
      </c>
      <c r="E48" s="17">
        <v>67.8</v>
      </c>
      <c r="F48" s="28">
        <v>70</v>
      </c>
      <c r="G48" s="28"/>
      <c r="H48" s="18"/>
      <c r="I48" s="26"/>
      <c r="J48" s="23"/>
      <c r="K48" s="29" t="s">
        <v>105</v>
      </c>
      <c r="L48" s="2">
        <v>3</v>
      </c>
    </row>
    <row r="49" spans="1:12" ht="24" x14ac:dyDescent="0.25">
      <c r="A49" s="18">
        <v>43</v>
      </c>
      <c r="B49" s="19" t="s">
        <v>106</v>
      </c>
      <c r="C49" s="17" t="s">
        <v>107</v>
      </c>
      <c r="D49" s="37" t="s">
        <v>39</v>
      </c>
      <c r="E49" s="17">
        <v>0.33</v>
      </c>
      <c r="F49" s="17">
        <v>0.31</v>
      </c>
      <c r="G49" s="30"/>
      <c r="H49" s="18"/>
      <c r="I49" s="26"/>
      <c r="J49" s="23"/>
      <c r="K49" s="29" t="s">
        <v>108</v>
      </c>
      <c r="L49" s="2">
        <v>3</v>
      </c>
    </row>
    <row r="50" spans="1:12" ht="48" x14ac:dyDescent="0.25">
      <c r="A50" s="18">
        <v>44</v>
      </c>
      <c r="B50" s="19" t="s">
        <v>109</v>
      </c>
      <c r="C50" s="17" t="s">
        <v>16</v>
      </c>
      <c r="D50" s="37" t="s">
        <v>99</v>
      </c>
      <c r="E50" s="17">
        <v>77.5</v>
      </c>
      <c r="F50" s="28">
        <v>90</v>
      </c>
      <c r="G50" s="17">
        <f>(F50-E50)/8*4+E50</f>
        <v>83.75</v>
      </c>
      <c r="H50" s="22">
        <v>89</v>
      </c>
      <c r="I50" s="26">
        <v>100</v>
      </c>
      <c r="J50" s="23">
        <v>100</v>
      </c>
      <c r="K50" s="29" t="s">
        <v>110</v>
      </c>
      <c r="L50" s="2">
        <v>3</v>
      </c>
    </row>
    <row r="51" spans="1:12" ht="24" x14ac:dyDescent="0.25">
      <c r="A51" s="18">
        <v>45</v>
      </c>
      <c r="B51" s="19" t="s">
        <v>111</v>
      </c>
      <c r="C51" s="17" t="s">
        <v>16</v>
      </c>
      <c r="D51" s="37" t="s">
        <v>39</v>
      </c>
      <c r="E51" s="17">
        <v>60.5</v>
      </c>
      <c r="F51" s="28">
        <v>63</v>
      </c>
      <c r="G51" s="28"/>
      <c r="H51" s="18">
        <v>63</v>
      </c>
      <c r="I51" s="26">
        <v>100</v>
      </c>
      <c r="J51" s="23">
        <v>100</v>
      </c>
      <c r="K51" s="29" t="s">
        <v>112</v>
      </c>
      <c r="L51" s="2">
        <v>3</v>
      </c>
    </row>
    <row r="52" spans="1:12" ht="24" x14ac:dyDescent="0.25">
      <c r="A52" s="18">
        <v>46</v>
      </c>
      <c r="B52" s="19" t="s">
        <v>113</v>
      </c>
      <c r="C52" s="17" t="s">
        <v>16</v>
      </c>
      <c r="D52" s="37" t="s">
        <v>39</v>
      </c>
      <c r="E52" s="28">
        <v>10</v>
      </c>
      <c r="F52" s="17">
        <v>7.8</v>
      </c>
      <c r="G52" s="17"/>
      <c r="H52" s="18">
        <v>6.1</v>
      </c>
      <c r="I52" s="26">
        <v>100</v>
      </c>
      <c r="J52" s="23">
        <v>100</v>
      </c>
      <c r="K52" s="29" t="s">
        <v>112</v>
      </c>
      <c r="L52" s="2">
        <v>3</v>
      </c>
    </row>
    <row r="53" spans="1:12" ht="48" x14ac:dyDescent="0.25">
      <c r="A53" s="18">
        <v>47</v>
      </c>
      <c r="B53" s="19" t="s">
        <v>114</v>
      </c>
      <c r="C53" s="17" t="s">
        <v>16</v>
      </c>
      <c r="D53" s="37" t="s">
        <v>39</v>
      </c>
      <c r="E53" s="28">
        <v>25.3</v>
      </c>
      <c r="F53" s="28">
        <v>33</v>
      </c>
      <c r="G53" s="28"/>
      <c r="H53" s="18"/>
      <c r="I53" s="26"/>
      <c r="J53" s="23"/>
      <c r="K53" s="29" t="s">
        <v>115</v>
      </c>
      <c r="L53" s="2">
        <v>3</v>
      </c>
    </row>
    <row r="54" spans="1:12" ht="204" x14ac:dyDescent="0.25">
      <c r="A54" s="18">
        <v>48</v>
      </c>
      <c r="B54" s="19" t="s">
        <v>116</v>
      </c>
      <c r="C54" s="17" t="s">
        <v>16</v>
      </c>
      <c r="D54" s="20" t="s">
        <v>17</v>
      </c>
      <c r="E54" s="28">
        <v>53</v>
      </c>
      <c r="F54" s="28">
        <v>60</v>
      </c>
      <c r="G54" s="28">
        <v>60</v>
      </c>
      <c r="H54" s="18">
        <v>67.7</v>
      </c>
      <c r="I54" s="26">
        <v>100</v>
      </c>
      <c r="J54" s="23">
        <v>100</v>
      </c>
      <c r="K54" s="38" t="s">
        <v>117</v>
      </c>
      <c r="L54" s="2">
        <v>3</v>
      </c>
    </row>
    <row r="55" spans="1:12" ht="36" x14ac:dyDescent="0.25">
      <c r="A55" s="18">
        <v>49</v>
      </c>
      <c r="B55" s="19" t="s">
        <v>118</v>
      </c>
      <c r="C55" s="17" t="s">
        <v>119</v>
      </c>
      <c r="D55" s="37" t="s">
        <v>120</v>
      </c>
      <c r="E55" s="17">
        <v>13.1</v>
      </c>
      <c r="F55" s="17">
        <v>23.9</v>
      </c>
      <c r="G55" s="17">
        <f>(F55-E55)/8*4+E55</f>
        <v>18.5</v>
      </c>
      <c r="H55" s="18">
        <v>16.3</v>
      </c>
      <c r="I55" s="26">
        <v>70</v>
      </c>
      <c r="J55" s="23">
        <v>70</v>
      </c>
      <c r="K55" s="29" t="s">
        <v>121</v>
      </c>
      <c r="L55" s="2">
        <v>4</v>
      </c>
    </row>
    <row r="56" spans="1:12" ht="36" x14ac:dyDescent="0.25">
      <c r="A56" s="18">
        <v>50</v>
      </c>
      <c r="B56" s="19" t="s">
        <v>122</v>
      </c>
      <c r="C56" s="17" t="s">
        <v>16</v>
      </c>
      <c r="D56" s="37" t="s">
        <v>120</v>
      </c>
      <c r="E56" s="17">
        <v>7.2</v>
      </c>
      <c r="F56" s="28">
        <v>6</v>
      </c>
      <c r="G56" s="28"/>
      <c r="H56" s="18">
        <v>4.9000000000000004</v>
      </c>
      <c r="I56" s="26">
        <v>100</v>
      </c>
      <c r="J56" s="23">
        <v>30</v>
      </c>
      <c r="K56" s="29" t="s">
        <v>121</v>
      </c>
      <c r="L56" s="2">
        <v>4</v>
      </c>
    </row>
    <row r="57" spans="1:12" x14ac:dyDescent="0.25">
      <c r="A57" s="18">
        <v>51</v>
      </c>
      <c r="B57" s="19" t="s">
        <v>123</v>
      </c>
      <c r="C57" s="17" t="s">
        <v>16</v>
      </c>
      <c r="D57" s="37" t="s">
        <v>39</v>
      </c>
      <c r="E57" s="17">
        <v>8.1</v>
      </c>
      <c r="F57" s="28">
        <v>6</v>
      </c>
      <c r="G57" s="35"/>
      <c r="H57" s="18">
        <v>9</v>
      </c>
      <c r="I57" s="26">
        <v>0</v>
      </c>
      <c r="J57" s="23">
        <v>0</v>
      </c>
      <c r="K57" s="29"/>
      <c r="L57" s="2">
        <v>4</v>
      </c>
    </row>
    <row r="58" spans="1:12" ht="36" x14ac:dyDescent="0.25">
      <c r="A58" s="18">
        <v>52</v>
      </c>
      <c r="B58" s="19" t="s">
        <v>124</v>
      </c>
      <c r="C58" s="17" t="s">
        <v>125</v>
      </c>
      <c r="D58" s="37" t="s">
        <v>120</v>
      </c>
      <c r="E58" s="17">
        <v>4050.1</v>
      </c>
      <c r="F58" s="17">
        <v>6520</v>
      </c>
      <c r="G58" s="28"/>
      <c r="H58" s="18"/>
      <c r="I58" s="26"/>
      <c r="J58" s="23"/>
      <c r="K58" s="29" t="s">
        <v>126</v>
      </c>
      <c r="L58" s="2">
        <v>4</v>
      </c>
    </row>
    <row r="59" spans="1:12" ht="36" x14ac:dyDescent="0.25">
      <c r="A59" s="18">
        <v>53</v>
      </c>
      <c r="B59" s="19" t="s">
        <v>127</v>
      </c>
      <c r="C59" s="17" t="s">
        <v>16</v>
      </c>
      <c r="D59" s="37" t="s">
        <v>120</v>
      </c>
      <c r="E59" s="17">
        <v>24.3</v>
      </c>
      <c r="F59" s="17">
        <v>30.6</v>
      </c>
      <c r="G59" s="28">
        <f>(F59-E59)/8*4+E59</f>
        <v>27.450000000000003</v>
      </c>
      <c r="H59" s="18"/>
      <c r="I59" s="26"/>
      <c r="J59" s="23"/>
      <c r="K59" s="29" t="s">
        <v>128</v>
      </c>
      <c r="L59" s="2">
        <v>4</v>
      </c>
    </row>
    <row r="60" spans="1:12" ht="48" x14ac:dyDescent="0.25">
      <c r="A60" s="18">
        <v>54</v>
      </c>
      <c r="B60" s="19" t="s">
        <v>129</v>
      </c>
      <c r="C60" s="17" t="s">
        <v>16</v>
      </c>
      <c r="D60" s="37" t="s">
        <v>120</v>
      </c>
      <c r="E60" s="17">
        <v>10.9</v>
      </c>
      <c r="F60" s="28">
        <v>12</v>
      </c>
      <c r="G60" s="28"/>
      <c r="H60" s="18"/>
      <c r="I60" s="26"/>
      <c r="J60" s="23"/>
      <c r="K60" s="29" t="s">
        <v>128</v>
      </c>
      <c r="L60" s="2">
        <v>4</v>
      </c>
    </row>
    <row r="61" spans="1:12" ht="36" x14ac:dyDescent="0.25">
      <c r="A61" s="18">
        <v>55</v>
      </c>
      <c r="B61" s="19" t="s">
        <v>130</v>
      </c>
      <c r="C61" s="17" t="s">
        <v>16</v>
      </c>
      <c r="D61" s="37" t="s">
        <v>120</v>
      </c>
      <c r="E61" s="17">
        <v>4.5999999999999996</v>
      </c>
      <c r="F61" s="17">
        <v>5.0999999999999996</v>
      </c>
      <c r="G61" s="28">
        <f>(F61-E61)/8*4+E61</f>
        <v>4.8499999999999996</v>
      </c>
      <c r="H61" s="18"/>
      <c r="I61" s="26"/>
      <c r="J61" s="23"/>
      <c r="K61" s="29" t="s">
        <v>128</v>
      </c>
      <c r="L61" s="2">
        <v>4</v>
      </c>
    </row>
    <row r="62" spans="1:12" ht="72" x14ac:dyDescent="0.25">
      <c r="A62" s="18">
        <v>56</v>
      </c>
      <c r="B62" s="19" t="s">
        <v>131</v>
      </c>
      <c r="C62" s="17" t="s">
        <v>16</v>
      </c>
      <c r="D62" s="37" t="s">
        <v>132</v>
      </c>
      <c r="E62" s="17">
        <v>31.7</v>
      </c>
      <c r="F62" s="28">
        <v>50</v>
      </c>
      <c r="G62" s="35"/>
      <c r="H62" s="22"/>
      <c r="I62" s="26"/>
      <c r="J62" s="23"/>
      <c r="K62" s="29"/>
      <c r="L62" s="2">
        <v>4</v>
      </c>
    </row>
    <row r="63" spans="1:12" ht="72" x14ac:dyDescent="0.25">
      <c r="A63" s="18">
        <v>57</v>
      </c>
      <c r="B63" s="19" t="s">
        <v>133</v>
      </c>
      <c r="C63" s="17" t="s">
        <v>16</v>
      </c>
      <c r="D63" s="37" t="s">
        <v>132</v>
      </c>
      <c r="E63" s="17">
        <v>14.9</v>
      </c>
      <c r="F63" s="28">
        <v>30</v>
      </c>
      <c r="G63" s="28">
        <f>(F63-E63)/8*4+E63</f>
        <v>22.45</v>
      </c>
      <c r="H63" s="18">
        <v>15.5</v>
      </c>
      <c r="I63" s="26">
        <f t="shared" ref="I63" si="3">(H63-E63)/(G63-E63)*100</f>
        <v>7.9470198675496651</v>
      </c>
      <c r="J63" s="23">
        <v>7.9470198675496651</v>
      </c>
      <c r="K63" s="29"/>
      <c r="L63" s="2">
        <v>4</v>
      </c>
    </row>
    <row r="64" spans="1:12" ht="48" x14ac:dyDescent="0.25">
      <c r="A64" s="18">
        <v>58</v>
      </c>
      <c r="B64" s="19" t="s">
        <v>134</v>
      </c>
      <c r="C64" s="17" t="s">
        <v>16</v>
      </c>
      <c r="D64" s="20" t="s">
        <v>135</v>
      </c>
      <c r="E64" s="28">
        <v>8</v>
      </c>
      <c r="F64" s="28">
        <v>80</v>
      </c>
      <c r="G64" s="28"/>
      <c r="H64" s="28"/>
      <c r="I64" s="26"/>
      <c r="J64" s="23"/>
      <c r="K64" s="29" t="s">
        <v>136</v>
      </c>
      <c r="L64" s="2">
        <v>4</v>
      </c>
    </row>
    <row r="65" spans="1:12" ht="24" x14ac:dyDescent="0.25">
      <c r="A65" s="18">
        <v>59</v>
      </c>
      <c r="B65" s="19" t="s">
        <v>137</v>
      </c>
      <c r="C65" s="17" t="s">
        <v>138</v>
      </c>
      <c r="D65" s="37" t="s">
        <v>120</v>
      </c>
      <c r="E65" s="39">
        <v>7011.8</v>
      </c>
      <c r="F65" s="39">
        <v>14020</v>
      </c>
      <c r="G65" s="28">
        <f>(F65-E65)/8*4+E65</f>
        <v>10515.9</v>
      </c>
      <c r="H65" s="40">
        <v>15783.4</v>
      </c>
      <c r="I65" s="26">
        <v>100</v>
      </c>
      <c r="J65" s="23">
        <v>100</v>
      </c>
      <c r="K65" s="29" t="s">
        <v>139</v>
      </c>
      <c r="L65" s="2">
        <v>4</v>
      </c>
    </row>
    <row r="66" spans="1:12" ht="24" x14ac:dyDescent="0.25">
      <c r="A66" s="18">
        <v>60</v>
      </c>
      <c r="B66" s="19" t="s">
        <v>140</v>
      </c>
      <c r="C66" s="17" t="s">
        <v>141</v>
      </c>
      <c r="D66" s="37" t="s">
        <v>120</v>
      </c>
      <c r="E66" s="17">
        <v>0.6</v>
      </c>
      <c r="F66" s="28">
        <v>1</v>
      </c>
      <c r="G66" s="28">
        <v>1</v>
      </c>
      <c r="H66" s="40">
        <v>0.8</v>
      </c>
      <c r="I66" s="26">
        <f t="shared" ref="I66" si="4">(H66-E66)/(G66-E66)*100</f>
        <v>50.000000000000014</v>
      </c>
      <c r="J66" s="23">
        <v>50.000000000000014</v>
      </c>
      <c r="K66" s="29" t="s">
        <v>112</v>
      </c>
      <c r="L66" s="2">
        <v>4</v>
      </c>
    </row>
    <row r="67" spans="1:12" ht="60" x14ac:dyDescent="0.25">
      <c r="A67" s="18">
        <v>61</v>
      </c>
      <c r="B67" s="19" t="s">
        <v>142</v>
      </c>
      <c r="C67" s="17" t="s">
        <v>107</v>
      </c>
      <c r="D67" s="20" t="s">
        <v>143</v>
      </c>
      <c r="E67" s="17">
        <v>3.03</v>
      </c>
      <c r="F67" s="17">
        <v>3.5</v>
      </c>
      <c r="G67" s="30"/>
      <c r="H67" s="18"/>
      <c r="I67" s="26"/>
      <c r="J67" s="23"/>
      <c r="K67" s="29" t="s">
        <v>144</v>
      </c>
      <c r="L67" s="2">
        <v>4</v>
      </c>
    </row>
    <row r="68" spans="1:12" ht="36" x14ac:dyDescent="0.25">
      <c r="A68" s="18">
        <v>62</v>
      </c>
      <c r="B68" s="19" t="s">
        <v>145</v>
      </c>
      <c r="C68" s="17" t="s">
        <v>13</v>
      </c>
      <c r="D68" s="20" t="s">
        <v>146</v>
      </c>
      <c r="E68" s="17">
        <v>40</v>
      </c>
      <c r="F68" s="17">
        <v>42</v>
      </c>
      <c r="G68" s="17"/>
      <c r="H68" s="18"/>
      <c r="I68" s="26"/>
      <c r="J68" s="23"/>
      <c r="K68" s="29" t="s">
        <v>147</v>
      </c>
      <c r="L68" s="2">
        <v>4</v>
      </c>
    </row>
    <row r="69" spans="1:12" ht="36" x14ac:dyDescent="0.25">
      <c r="A69" s="18">
        <v>63</v>
      </c>
      <c r="B69" s="19" t="s">
        <v>148</v>
      </c>
      <c r="C69" s="17" t="s">
        <v>16</v>
      </c>
      <c r="D69" s="20" t="s">
        <v>149</v>
      </c>
      <c r="E69" s="17">
        <v>45.7</v>
      </c>
      <c r="F69" s="17">
        <v>54.3</v>
      </c>
      <c r="G69" s="28"/>
      <c r="H69" s="22"/>
      <c r="I69" s="26"/>
      <c r="J69" s="23"/>
      <c r="K69" s="29" t="s">
        <v>150</v>
      </c>
      <c r="L69" s="2">
        <v>5</v>
      </c>
    </row>
    <row r="70" spans="1:12" ht="36" x14ac:dyDescent="0.25">
      <c r="A70" s="18">
        <v>64</v>
      </c>
      <c r="B70" s="19" t="s">
        <v>151</v>
      </c>
      <c r="C70" s="17" t="s">
        <v>16</v>
      </c>
      <c r="D70" s="37" t="s">
        <v>149</v>
      </c>
      <c r="E70" s="17">
        <v>54.8</v>
      </c>
      <c r="F70" s="17">
        <v>64.900000000000006</v>
      </c>
      <c r="G70" s="28"/>
      <c r="H70" s="22"/>
      <c r="I70" s="26"/>
      <c r="J70" s="23"/>
      <c r="K70" s="29" t="s">
        <v>150</v>
      </c>
      <c r="L70" s="2">
        <v>5</v>
      </c>
    </row>
    <row r="71" spans="1:12" ht="36" x14ac:dyDescent="0.25">
      <c r="A71" s="18">
        <v>65</v>
      </c>
      <c r="B71" s="19" t="s">
        <v>152</v>
      </c>
      <c r="C71" s="17" t="s">
        <v>16</v>
      </c>
      <c r="D71" s="20" t="s">
        <v>153</v>
      </c>
      <c r="E71" s="17">
        <v>44.7</v>
      </c>
      <c r="F71" s="17">
        <v>51.2</v>
      </c>
      <c r="G71" s="17"/>
      <c r="H71" s="22"/>
      <c r="I71" s="26"/>
      <c r="J71" s="23"/>
      <c r="K71" s="29" t="s">
        <v>150</v>
      </c>
      <c r="L71" s="2">
        <v>5</v>
      </c>
    </row>
    <row r="72" spans="1:12" ht="48" x14ac:dyDescent="0.25">
      <c r="A72" s="18">
        <v>66</v>
      </c>
      <c r="B72" s="19" t="s">
        <v>154</v>
      </c>
      <c r="C72" s="17" t="s">
        <v>16</v>
      </c>
      <c r="D72" s="37" t="s">
        <v>149</v>
      </c>
      <c r="E72" s="17">
        <v>57.1</v>
      </c>
      <c r="F72" s="17">
        <v>67.599999999999994</v>
      </c>
      <c r="G72" s="17"/>
      <c r="H72" s="22"/>
      <c r="I72" s="26"/>
      <c r="J72" s="23"/>
      <c r="K72" s="29" t="s">
        <v>150</v>
      </c>
      <c r="L72" s="2">
        <v>5</v>
      </c>
    </row>
    <row r="73" spans="1:12" ht="48" x14ac:dyDescent="0.25">
      <c r="A73" s="18">
        <v>67</v>
      </c>
      <c r="B73" s="19" t="s">
        <v>155</v>
      </c>
      <c r="C73" s="17" t="s">
        <v>107</v>
      </c>
      <c r="D73" s="20" t="s">
        <v>156</v>
      </c>
      <c r="E73" s="17">
        <v>0.58240000000000003</v>
      </c>
      <c r="F73" s="17">
        <v>0.63580000000000003</v>
      </c>
      <c r="G73" s="28">
        <f>(F73-E73)/8*4+E73</f>
        <v>0.60909999999999997</v>
      </c>
      <c r="H73" s="18">
        <v>0.84570000000000001</v>
      </c>
      <c r="I73" s="26">
        <v>100</v>
      </c>
      <c r="J73" s="23">
        <v>100</v>
      </c>
      <c r="K73" s="29" t="s">
        <v>157</v>
      </c>
      <c r="L73" s="2">
        <v>5</v>
      </c>
    </row>
    <row r="74" spans="1:12" ht="36" x14ac:dyDescent="0.25">
      <c r="A74" s="18">
        <v>68</v>
      </c>
      <c r="B74" s="19" t="s">
        <v>158</v>
      </c>
      <c r="C74" s="17" t="s">
        <v>16</v>
      </c>
      <c r="D74" s="20" t="s">
        <v>159</v>
      </c>
      <c r="E74" s="17">
        <v>39.9</v>
      </c>
      <c r="F74" s="17">
        <v>47.2</v>
      </c>
      <c r="G74" s="28"/>
      <c r="H74" s="18"/>
      <c r="I74" s="26"/>
      <c r="J74" s="23">
        <v>0</v>
      </c>
      <c r="K74" s="29" t="s">
        <v>150</v>
      </c>
      <c r="L74" s="2">
        <v>5</v>
      </c>
    </row>
    <row r="75" spans="1:12" ht="24" x14ac:dyDescent="0.25">
      <c r="A75" s="18">
        <v>69</v>
      </c>
      <c r="B75" s="19" t="s">
        <v>160</v>
      </c>
      <c r="C75" s="17" t="s">
        <v>103</v>
      </c>
      <c r="D75" s="20" t="s">
        <v>161</v>
      </c>
      <c r="E75" s="17">
        <v>57.2</v>
      </c>
      <c r="F75" s="17">
        <v>58</v>
      </c>
      <c r="G75" s="35"/>
      <c r="H75" s="18">
        <v>37.200000000000003</v>
      </c>
      <c r="I75" s="26">
        <v>0</v>
      </c>
      <c r="J75" s="23">
        <v>0</v>
      </c>
      <c r="K75" s="29" t="s">
        <v>162</v>
      </c>
      <c r="L75" s="2">
        <v>6</v>
      </c>
    </row>
    <row r="76" spans="1:12" ht="36" x14ac:dyDescent="0.25">
      <c r="A76" s="18">
        <v>70</v>
      </c>
      <c r="B76" s="19" t="s">
        <v>163</v>
      </c>
      <c r="C76" s="17" t="s">
        <v>16</v>
      </c>
      <c r="D76" s="20" t="s">
        <v>161</v>
      </c>
      <c r="E76" s="17">
        <v>20.100000000000001</v>
      </c>
      <c r="F76" s="17">
        <v>27</v>
      </c>
      <c r="G76" s="28">
        <f>(F76-E76)/8*4+E76</f>
        <v>23.55</v>
      </c>
      <c r="H76" s="22">
        <v>21</v>
      </c>
      <c r="I76" s="26">
        <v>0</v>
      </c>
      <c r="J76" s="23">
        <v>26.086956521739097</v>
      </c>
      <c r="K76" s="29" t="s">
        <v>164</v>
      </c>
      <c r="L76" s="2">
        <v>6</v>
      </c>
    </row>
    <row r="77" spans="1:12" ht="48" x14ac:dyDescent="0.25">
      <c r="A77" s="18">
        <v>71</v>
      </c>
      <c r="B77" s="19" t="s">
        <v>165</v>
      </c>
      <c r="C77" s="17" t="s">
        <v>16</v>
      </c>
      <c r="D77" s="20" t="s">
        <v>161</v>
      </c>
      <c r="E77" s="17">
        <v>48.3</v>
      </c>
      <c r="F77" s="17">
        <v>55</v>
      </c>
      <c r="G77" s="28">
        <f>(F77-E77)/8*4+E77</f>
        <v>51.65</v>
      </c>
      <c r="H77" s="18">
        <v>50</v>
      </c>
      <c r="I77" s="26">
        <v>30</v>
      </c>
      <c r="J77" s="23">
        <v>50.746268656716488</v>
      </c>
      <c r="K77" s="29" t="s">
        <v>164</v>
      </c>
      <c r="L77" s="2">
        <v>6</v>
      </c>
    </row>
    <row r="78" spans="1:12" ht="24" x14ac:dyDescent="0.25">
      <c r="A78" s="18">
        <v>72</v>
      </c>
      <c r="B78" s="19" t="s">
        <v>166</v>
      </c>
      <c r="C78" s="17" t="s">
        <v>16</v>
      </c>
      <c r="D78" s="20" t="s">
        <v>161</v>
      </c>
      <c r="E78" s="17">
        <v>7.9</v>
      </c>
      <c r="F78" s="17">
        <v>8.6999999999999993</v>
      </c>
      <c r="G78" s="28">
        <f>(F78-E78)/8*4+E78</f>
        <v>8.3000000000000007</v>
      </c>
      <c r="H78" s="18">
        <v>8.48</v>
      </c>
      <c r="I78" s="26">
        <v>90</v>
      </c>
      <c r="J78" s="23">
        <v>100</v>
      </c>
      <c r="K78" s="29" t="s">
        <v>167</v>
      </c>
      <c r="L78" s="2">
        <v>6</v>
      </c>
    </row>
    <row r="79" spans="1:12" x14ac:dyDescent="0.25">
      <c r="A79" s="18">
        <v>73</v>
      </c>
      <c r="B79" s="19" t="s">
        <v>168</v>
      </c>
      <c r="C79" s="17" t="s">
        <v>16</v>
      </c>
      <c r="D79" s="20" t="s">
        <v>161</v>
      </c>
      <c r="E79" s="17">
        <v>22.9</v>
      </c>
      <c r="F79" s="17">
        <v>22.9</v>
      </c>
      <c r="G79" s="35"/>
      <c r="H79" s="18">
        <v>22.9</v>
      </c>
      <c r="I79" s="26">
        <v>100</v>
      </c>
      <c r="J79" s="23">
        <v>0</v>
      </c>
      <c r="K79" s="29" t="s">
        <v>169</v>
      </c>
      <c r="L79" s="2">
        <v>6</v>
      </c>
    </row>
    <row r="80" spans="1:12" ht="48" x14ac:dyDescent="0.25">
      <c r="A80" s="18">
        <v>74</v>
      </c>
      <c r="B80" s="19" t="s">
        <v>170</v>
      </c>
      <c r="C80" s="17" t="s">
        <v>16</v>
      </c>
      <c r="D80" s="20" t="s">
        <v>161</v>
      </c>
      <c r="E80" s="17">
        <v>14</v>
      </c>
      <c r="F80" s="17">
        <v>23</v>
      </c>
      <c r="G80" s="28">
        <f>(F80-E80)/8*4+E80</f>
        <v>18.5</v>
      </c>
      <c r="H80" s="18">
        <v>17.8</v>
      </c>
      <c r="I80" s="26">
        <v>70</v>
      </c>
      <c r="J80" s="23">
        <v>84.444444444444457</v>
      </c>
      <c r="K80" s="29" t="s">
        <v>171</v>
      </c>
      <c r="L80" s="2">
        <v>6</v>
      </c>
    </row>
    <row r="81" spans="1:12" ht="48" x14ac:dyDescent="0.25">
      <c r="A81" s="18">
        <v>75</v>
      </c>
      <c r="B81" s="19" t="s">
        <v>172</v>
      </c>
      <c r="C81" s="17" t="s">
        <v>16</v>
      </c>
      <c r="D81" s="20" t="s">
        <v>173</v>
      </c>
      <c r="E81" s="17">
        <v>82.5</v>
      </c>
      <c r="F81" s="17">
        <v>85</v>
      </c>
      <c r="G81" s="35">
        <v>83.5</v>
      </c>
      <c r="H81" s="18">
        <v>85</v>
      </c>
      <c r="I81" s="26">
        <v>100</v>
      </c>
      <c r="J81" s="23">
        <v>100</v>
      </c>
      <c r="K81" s="29"/>
      <c r="L81" s="2">
        <v>6</v>
      </c>
    </row>
    <row r="82" spans="1:12" ht="60" x14ac:dyDescent="0.25">
      <c r="A82" s="18">
        <v>76</v>
      </c>
      <c r="B82" s="19" t="s">
        <v>174</v>
      </c>
      <c r="C82" s="17" t="s">
        <v>16</v>
      </c>
      <c r="D82" s="20" t="s">
        <v>175</v>
      </c>
      <c r="E82" s="17">
        <v>69</v>
      </c>
      <c r="F82" s="17">
        <v>70</v>
      </c>
      <c r="G82" s="18">
        <v>69.2</v>
      </c>
      <c r="H82" s="18">
        <v>69.2</v>
      </c>
      <c r="I82" s="26">
        <v>100</v>
      </c>
      <c r="J82" s="23">
        <v>100</v>
      </c>
      <c r="K82" s="29"/>
      <c r="L82" s="2">
        <v>6</v>
      </c>
    </row>
    <row r="83" spans="1:12" ht="36" x14ac:dyDescent="0.25">
      <c r="A83" s="18">
        <v>77</v>
      </c>
      <c r="B83" s="19" t="s">
        <v>176</v>
      </c>
      <c r="C83" s="17" t="s">
        <v>16</v>
      </c>
      <c r="D83" s="20" t="s">
        <v>161</v>
      </c>
      <c r="E83" s="17" t="s">
        <v>177</v>
      </c>
      <c r="F83" s="17">
        <v>12.3</v>
      </c>
      <c r="G83" s="35"/>
      <c r="H83" s="41"/>
      <c r="I83" s="26"/>
      <c r="J83" s="23"/>
      <c r="K83" s="29" t="s">
        <v>178</v>
      </c>
      <c r="L83" s="2">
        <v>6</v>
      </c>
    </row>
    <row r="84" spans="1:12" ht="36" x14ac:dyDescent="0.25">
      <c r="A84" s="18">
        <v>78</v>
      </c>
      <c r="B84" s="19" t="s">
        <v>179</v>
      </c>
      <c r="C84" s="17" t="s">
        <v>16</v>
      </c>
      <c r="D84" s="20" t="s">
        <v>161</v>
      </c>
      <c r="E84" s="17">
        <v>7.6</v>
      </c>
      <c r="F84" s="17">
        <v>27</v>
      </c>
      <c r="G84" s="28">
        <f>(F84-E84)/8*4+E84</f>
        <v>17.299999999999997</v>
      </c>
      <c r="H84" s="18">
        <v>23.8</v>
      </c>
      <c r="I84" s="26">
        <v>100</v>
      </c>
      <c r="J84" s="23">
        <v>100</v>
      </c>
      <c r="K84" s="29" t="s">
        <v>180</v>
      </c>
      <c r="L84" s="2">
        <v>6</v>
      </c>
    </row>
    <row r="85" spans="1:12" ht="60" x14ac:dyDescent="0.25">
      <c r="A85" s="18">
        <v>79</v>
      </c>
      <c r="B85" s="19" t="s">
        <v>181</v>
      </c>
      <c r="C85" s="17" t="s">
        <v>16</v>
      </c>
      <c r="D85" s="20" t="s">
        <v>182</v>
      </c>
      <c r="E85" s="17">
        <v>25.6</v>
      </c>
      <c r="F85" s="17">
        <v>52</v>
      </c>
      <c r="G85" s="28"/>
      <c r="H85" s="18">
        <v>87.6</v>
      </c>
      <c r="I85" s="26">
        <v>100</v>
      </c>
      <c r="J85" s="23">
        <v>100</v>
      </c>
      <c r="K85" s="29" t="s">
        <v>183</v>
      </c>
      <c r="L85" s="2">
        <v>6</v>
      </c>
    </row>
    <row r="86" spans="1:12" ht="36" x14ac:dyDescent="0.25">
      <c r="A86" s="18">
        <v>80</v>
      </c>
      <c r="B86" s="19" t="s">
        <v>184</v>
      </c>
      <c r="C86" s="17" t="s">
        <v>16</v>
      </c>
      <c r="D86" s="20" t="s">
        <v>185</v>
      </c>
      <c r="E86" s="17" t="s">
        <v>96</v>
      </c>
      <c r="F86" s="17">
        <v>10</v>
      </c>
      <c r="G86" s="17"/>
      <c r="H86" s="18"/>
      <c r="I86" s="26"/>
      <c r="J86" s="23"/>
      <c r="K86" s="29" t="s">
        <v>186</v>
      </c>
      <c r="L86" s="2">
        <v>6</v>
      </c>
    </row>
    <row r="87" spans="1:12" ht="60" x14ac:dyDescent="0.25">
      <c r="A87" s="18">
        <v>81</v>
      </c>
      <c r="B87" s="19" t="s">
        <v>187</v>
      </c>
      <c r="C87" s="17" t="s">
        <v>188</v>
      </c>
      <c r="D87" s="37" t="s">
        <v>39</v>
      </c>
      <c r="E87" s="17">
        <v>15</v>
      </c>
      <c r="F87" s="17">
        <v>10</v>
      </c>
      <c r="G87" s="28"/>
      <c r="H87" s="18"/>
      <c r="I87" s="26"/>
      <c r="J87" s="23"/>
      <c r="K87" s="29" t="s">
        <v>189</v>
      </c>
      <c r="L87" s="2">
        <v>6</v>
      </c>
    </row>
    <row r="88" spans="1:12" ht="24" x14ac:dyDescent="0.25">
      <c r="A88" s="18">
        <v>82</v>
      </c>
      <c r="B88" s="19" t="s">
        <v>190</v>
      </c>
      <c r="C88" s="17" t="s">
        <v>28</v>
      </c>
      <c r="D88" s="37" t="s">
        <v>191</v>
      </c>
      <c r="E88" s="17">
        <v>1.79</v>
      </c>
      <c r="F88" s="17">
        <v>1.6</v>
      </c>
      <c r="G88" s="17"/>
      <c r="H88" s="18">
        <v>1.845</v>
      </c>
      <c r="I88" s="26">
        <v>0</v>
      </c>
      <c r="J88" s="23">
        <v>0</v>
      </c>
      <c r="K88" s="29" t="s">
        <v>192</v>
      </c>
      <c r="L88" s="2">
        <v>7</v>
      </c>
    </row>
    <row r="89" spans="1:12" x14ac:dyDescent="0.25">
      <c r="A89" s="18">
        <v>83</v>
      </c>
      <c r="B89" s="19" t="s">
        <v>193</v>
      </c>
      <c r="C89" s="17" t="s">
        <v>28</v>
      </c>
      <c r="D89" s="37" t="s">
        <v>191</v>
      </c>
      <c r="E89" s="17">
        <v>56.97</v>
      </c>
      <c r="F89" s="17">
        <v>61.29</v>
      </c>
      <c r="G89" s="17"/>
      <c r="H89" s="18"/>
      <c r="I89" s="26"/>
      <c r="J89" s="23"/>
      <c r="K89" s="29"/>
      <c r="L89" s="2">
        <v>7</v>
      </c>
    </row>
    <row r="90" spans="1:12" ht="36" x14ac:dyDescent="0.25">
      <c r="A90" s="18">
        <v>84</v>
      </c>
      <c r="B90" s="19" t="s">
        <v>194</v>
      </c>
      <c r="C90" s="17" t="s">
        <v>13</v>
      </c>
      <c r="D90" s="20" t="s">
        <v>195</v>
      </c>
      <c r="E90" s="17">
        <v>1000</v>
      </c>
      <c r="F90" s="17">
        <v>5500</v>
      </c>
      <c r="G90" s="17"/>
      <c r="H90" s="17">
        <v>1000</v>
      </c>
      <c r="I90" s="26">
        <f t="shared" ref="I90" si="5">(H90-E90)/(G90-E90)*100</f>
        <v>0</v>
      </c>
      <c r="J90" s="23">
        <v>0</v>
      </c>
      <c r="K90" s="29"/>
      <c r="L90" s="2">
        <v>7</v>
      </c>
    </row>
    <row r="91" spans="1:12" ht="36" x14ac:dyDescent="0.25">
      <c r="A91" s="18">
        <v>85</v>
      </c>
      <c r="B91" s="19" t="s">
        <v>196</v>
      </c>
      <c r="C91" s="17" t="s">
        <v>197</v>
      </c>
      <c r="D91" s="20" t="s">
        <v>198</v>
      </c>
      <c r="E91" s="17">
        <v>432.5</v>
      </c>
      <c r="F91" s="17">
        <v>636.9</v>
      </c>
      <c r="G91" s="41">
        <v>3.15</v>
      </c>
      <c r="H91" s="42">
        <v>100</v>
      </c>
      <c r="I91" s="26">
        <v>100</v>
      </c>
      <c r="J91" s="23">
        <v>77.44264586002096</v>
      </c>
      <c r="K91" s="29"/>
      <c r="L91" s="2">
        <v>8</v>
      </c>
    </row>
    <row r="92" spans="1:12" ht="36" x14ac:dyDescent="0.25">
      <c r="A92" s="18">
        <v>86</v>
      </c>
      <c r="B92" s="19" t="s">
        <v>199</v>
      </c>
      <c r="C92" s="17" t="s">
        <v>13</v>
      </c>
      <c r="D92" s="20" t="s">
        <v>198</v>
      </c>
      <c r="E92" s="17">
        <v>25</v>
      </c>
      <c r="F92" s="17">
        <v>99</v>
      </c>
      <c r="G92" s="41">
        <v>13</v>
      </c>
      <c r="H92" s="41">
        <v>13</v>
      </c>
      <c r="I92" s="26">
        <v>100</v>
      </c>
      <c r="J92" s="23">
        <v>100</v>
      </c>
      <c r="K92" s="29" t="s">
        <v>200</v>
      </c>
      <c r="L92" s="2">
        <v>8</v>
      </c>
    </row>
    <row r="93" spans="1:12" ht="84" x14ac:dyDescent="0.25">
      <c r="A93" s="18">
        <v>87</v>
      </c>
      <c r="B93" s="19" t="s">
        <v>201</v>
      </c>
      <c r="C93" s="17" t="s">
        <v>13</v>
      </c>
      <c r="D93" s="20" t="s">
        <v>202</v>
      </c>
      <c r="E93" s="17" t="s">
        <v>96</v>
      </c>
      <c r="F93" s="17">
        <v>4</v>
      </c>
      <c r="G93" s="35"/>
      <c r="H93" s="18">
        <v>0</v>
      </c>
      <c r="I93" s="26">
        <v>0</v>
      </c>
      <c r="J93" s="23">
        <v>0</v>
      </c>
      <c r="K93" s="29" t="s">
        <v>203</v>
      </c>
      <c r="L93" s="2">
        <v>8</v>
      </c>
    </row>
    <row r="94" spans="1:12" ht="48" x14ac:dyDescent="0.25">
      <c r="A94" s="18">
        <v>88</v>
      </c>
      <c r="B94" s="19" t="s">
        <v>204</v>
      </c>
      <c r="C94" s="17" t="s">
        <v>13</v>
      </c>
      <c r="D94" s="37" t="s">
        <v>205</v>
      </c>
      <c r="E94" s="17" t="s">
        <v>96</v>
      </c>
      <c r="F94" s="17">
        <v>10</v>
      </c>
      <c r="G94" s="18">
        <v>0</v>
      </c>
      <c r="H94" s="18">
        <v>0</v>
      </c>
      <c r="I94" s="26">
        <v>0</v>
      </c>
      <c r="J94" s="23">
        <v>0</v>
      </c>
      <c r="K94" s="29"/>
      <c r="L94" s="2">
        <v>8</v>
      </c>
    </row>
    <row r="95" spans="1:12" ht="96" x14ac:dyDescent="0.25">
      <c r="A95" s="18">
        <v>89</v>
      </c>
      <c r="B95" s="19" t="s">
        <v>206</v>
      </c>
      <c r="C95" s="17" t="s">
        <v>16</v>
      </c>
      <c r="D95" s="20" t="s">
        <v>207</v>
      </c>
      <c r="E95" s="17" t="s">
        <v>96</v>
      </c>
      <c r="F95" s="17">
        <v>95.5</v>
      </c>
      <c r="G95" s="18"/>
      <c r="H95" s="18">
        <v>99.3</v>
      </c>
      <c r="I95" s="26">
        <v>100</v>
      </c>
      <c r="J95" s="23">
        <v>100</v>
      </c>
      <c r="K95" s="29" t="s">
        <v>208</v>
      </c>
      <c r="L95" s="2">
        <v>8</v>
      </c>
    </row>
    <row r="96" spans="1:12" ht="96" x14ac:dyDescent="0.25">
      <c r="A96" s="18">
        <v>90</v>
      </c>
      <c r="B96" s="19" t="s">
        <v>209</v>
      </c>
      <c r="C96" s="17" t="s">
        <v>197</v>
      </c>
      <c r="D96" s="37" t="s">
        <v>210</v>
      </c>
      <c r="E96" s="17" t="s">
        <v>96</v>
      </c>
      <c r="F96" s="17">
        <v>2022</v>
      </c>
      <c r="G96" s="17">
        <v>1079.4000000000001</v>
      </c>
      <c r="H96" s="36">
        <v>464.8</v>
      </c>
      <c r="I96" s="26">
        <v>53.4</v>
      </c>
      <c r="J96" s="23">
        <v>70</v>
      </c>
      <c r="K96" s="29" t="s">
        <v>211</v>
      </c>
      <c r="L96" s="2">
        <v>8</v>
      </c>
    </row>
    <row r="97" spans="1:12" ht="36" x14ac:dyDescent="0.25">
      <c r="A97" s="18">
        <v>91</v>
      </c>
      <c r="B97" s="19" t="s">
        <v>212</v>
      </c>
      <c r="C97" s="17" t="s">
        <v>197</v>
      </c>
      <c r="D97" s="37" t="s">
        <v>210</v>
      </c>
      <c r="E97" s="17" t="s">
        <v>96</v>
      </c>
      <c r="F97" s="17">
        <v>1174</v>
      </c>
      <c r="G97" s="35"/>
      <c r="H97" s="18">
        <v>1127.2</v>
      </c>
      <c r="I97" s="26">
        <v>96</v>
      </c>
      <c r="J97" s="23">
        <v>90</v>
      </c>
      <c r="K97" s="29" t="s">
        <v>213</v>
      </c>
      <c r="L97" s="2">
        <v>8</v>
      </c>
    </row>
    <row r="98" spans="1:12" ht="36" x14ac:dyDescent="0.25">
      <c r="A98" s="18">
        <v>92</v>
      </c>
      <c r="B98" s="19" t="s">
        <v>214</v>
      </c>
      <c r="C98" s="17" t="s">
        <v>13</v>
      </c>
      <c r="D98" s="37" t="s">
        <v>210</v>
      </c>
      <c r="E98" s="17">
        <v>1</v>
      </c>
      <c r="F98" s="17">
        <v>3</v>
      </c>
      <c r="G98" s="35"/>
      <c r="H98" s="18">
        <v>3</v>
      </c>
      <c r="I98" s="26">
        <v>100</v>
      </c>
      <c r="J98" s="23">
        <v>100</v>
      </c>
      <c r="K98" s="29" t="s">
        <v>215</v>
      </c>
      <c r="L98" s="2">
        <v>8</v>
      </c>
    </row>
    <row r="99" spans="1:12" ht="48" x14ac:dyDescent="0.25">
      <c r="A99" s="18">
        <v>93</v>
      </c>
      <c r="B99" s="19" t="s">
        <v>216</v>
      </c>
      <c r="C99" s="17" t="s">
        <v>28</v>
      </c>
      <c r="D99" s="37" t="s">
        <v>217</v>
      </c>
      <c r="E99" s="17">
        <v>0.504</v>
      </c>
      <c r="F99" s="17">
        <v>0.57199999999999995</v>
      </c>
      <c r="G99" s="28">
        <f>(F99-E99)/8*4+E99</f>
        <v>0.53800000000000003</v>
      </c>
      <c r="H99" s="17">
        <v>0.51780000000000004</v>
      </c>
      <c r="I99" s="26">
        <f t="shared" ref="I99" si="6">(H99-E99)/(G99-E99)*100</f>
        <v>40.588235294117716</v>
      </c>
      <c r="J99" s="23">
        <v>40.588235294117716</v>
      </c>
      <c r="K99" s="29" t="s">
        <v>218</v>
      </c>
      <c r="L99" s="2">
        <v>9</v>
      </c>
    </row>
    <row r="100" spans="1:12" ht="48" x14ac:dyDescent="0.25">
      <c r="A100" s="18">
        <v>94</v>
      </c>
      <c r="B100" s="19" t="s">
        <v>219</v>
      </c>
      <c r="C100" s="17" t="s">
        <v>220</v>
      </c>
      <c r="D100" s="37" t="s">
        <v>161</v>
      </c>
      <c r="E100" s="17">
        <v>64</v>
      </c>
      <c r="F100" s="17">
        <v>40</v>
      </c>
      <c r="G100" s="28">
        <f>(F100-E100)/5*4+E100</f>
        <v>44.8</v>
      </c>
      <c r="H100" s="18">
        <v>71</v>
      </c>
      <c r="I100" s="26">
        <v>0</v>
      </c>
      <c r="J100" s="23">
        <v>70</v>
      </c>
      <c r="K100" s="43" t="s">
        <v>221</v>
      </c>
      <c r="L100" s="2">
        <v>9</v>
      </c>
    </row>
    <row r="101" spans="1:12" ht="36" x14ac:dyDescent="0.25">
      <c r="A101" s="18">
        <v>95</v>
      </c>
      <c r="B101" s="19" t="s">
        <v>222</v>
      </c>
      <c r="C101" s="17" t="s">
        <v>220</v>
      </c>
      <c r="D101" s="37" t="s">
        <v>161</v>
      </c>
      <c r="E101" s="17">
        <v>141</v>
      </c>
      <c r="F101" s="17">
        <v>88</v>
      </c>
      <c r="G101" s="28">
        <f>(F101-E101)/5*4+E101</f>
        <v>98.6</v>
      </c>
      <c r="H101" s="18">
        <v>121</v>
      </c>
      <c r="I101" s="26">
        <v>0</v>
      </c>
      <c r="J101" s="23">
        <v>70</v>
      </c>
      <c r="K101" s="43" t="s">
        <v>221</v>
      </c>
      <c r="L101" s="2">
        <v>9</v>
      </c>
    </row>
    <row r="102" spans="1:12" x14ac:dyDescent="0.25">
      <c r="B102" s="10"/>
      <c r="C102" s="11"/>
      <c r="E102" s="10"/>
      <c r="F102" s="10"/>
      <c r="G102" s="10"/>
      <c r="I102" s="12"/>
      <c r="J102" s="13">
        <f>AVERAGE(J7:J101)</f>
        <v>62.254012216225185</v>
      </c>
    </row>
    <row r="106" spans="1:12" x14ac:dyDescent="0.25">
      <c r="I106" s="14"/>
    </row>
  </sheetData>
  <mergeCells count="4">
    <mergeCell ref="A3:K3"/>
    <mergeCell ref="B35:B36"/>
    <mergeCell ref="B37:B38"/>
    <mergeCell ref="H1:K1"/>
  </mergeCells>
  <hyperlinks>
    <hyperlink ref="K100" r:id="rId1" xr:uid="{B0FEE66D-5C95-4572-A13C-0E56D525FE39}"/>
    <hyperlink ref="K73" r:id="rId2" xr:uid="{0E867446-E59F-44D3-91E0-3278FBA05C12}"/>
    <hyperlink ref="K88" r:id="rId3" xr:uid="{10EC43EF-5837-46A3-97B2-86354126BF02}"/>
    <hyperlink ref="K101" r:id="rId4" xr:uid="{B45BA9D9-8FCB-4AD7-A1A1-CF81323CAABE}"/>
  </hyperlinks>
  <pageMargins left="0.5" right="0.25" top="0.74803149606299202" bottom="0.39370078740157499" header="0.31496062992126" footer="0.31496062992126"/>
  <pageSetup paperSize="9" scale="68" fitToHeight="0" orientation="portrait" r:id="rId5"/>
  <headerFooter>
    <oddFooter>&amp;C&amp;"-,Italic"&amp;8Хуудас &amp;P</oddFooter>
  </headerFooter>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ТЖҮЧ Хавсралт шалгуур</vt:lpstr>
      <vt:lpstr>'ТЖҮЧ Хавсралт шалгуур'!Print_Area</vt:lpstr>
      <vt:lpstr>'ТЖҮЧ Хавсралт шалгуур'!Print_Titles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tsetsegmaa</dc:creator>
  <cp:lastModifiedBy>tsetsegmaa</cp:lastModifiedBy>
  <cp:lastPrinted>2025-03-17T01:48:59Z</cp:lastPrinted>
  <dcterms:created xsi:type="dcterms:W3CDTF">2025-02-26T11:34:17Z</dcterms:created>
  <dcterms:modified xsi:type="dcterms:W3CDTF">2025-03-17T01:49:08Z</dcterms:modified>
</cp:coreProperties>
</file>